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60" yWindow="-165" windowWidth="6330" windowHeight="7500" tabRatio="835"/>
  </bookViews>
  <sheets>
    <sheet name="总采购计划" sheetId="27" r:id="rId1"/>
  </sheets>
  <externalReferences>
    <externalReference r:id="rId2"/>
  </externalReferences>
  <definedNames>
    <definedName name="_xlnm._FilterDatabase" localSheetId="0" hidden="1">总采购计划!$A$6:$J$12</definedName>
    <definedName name="_xlnm.Print_Area" localSheetId="0">总采购计划!$A$1:$J$73</definedName>
    <definedName name="_xlnm.Print_Titles" localSheetId="0">总采购计划!$1:$7</definedName>
  </definedNames>
  <calcPr calcId="145621"/>
</workbook>
</file>

<file path=xl/calcChain.xml><?xml version="1.0" encoding="utf-8"?>
<calcChain xmlns="http://schemas.openxmlformats.org/spreadsheetml/2006/main">
  <c r="E56" i="27" l="1"/>
  <c r="E73" i="27" s="1"/>
  <c r="E35" i="27"/>
  <c r="E36" i="27"/>
  <c r="E37" i="27"/>
  <c r="E38" i="27"/>
  <c r="E39" i="27"/>
  <c r="E49" i="27"/>
  <c r="E24" i="27"/>
  <c r="E45" i="27"/>
  <c r="E12" i="27"/>
  <c r="E29" i="27"/>
  <c r="E33" i="27"/>
  <c r="E17" i="27"/>
  <c r="E54" i="27"/>
  <c r="E40" i="27" l="1"/>
  <c r="E79" i="27" s="1"/>
</calcChain>
</file>

<file path=xl/sharedStrings.xml><?xml version="1.0" encoding="utf-8"?>
<sst xmlns="http://schemas.openxmlformats.org/spreadsheetml/2006/main" count="321" uniqueCount="193">
  <si>
    <t>利用世界银行贷款陕西小城镇基础设施建设项目</t>
    <phoneticPr fontId="0" type="noConversion"/>
  </si>
  <si>
    <t>2</t>
  </si>
  <si>
    <t>后审</t>
    <phoneticPr fontId="0" type="noConversion"/>
  </si>
  <si>
    <t>1</t>
    <phoneticPr fontId="0" type="noConversion"/>
  </si>
  <si>
    <t>SSTI-YT-Ci-02</t>
  </si>
  <si>
    <t>3</t>
  </si>
  <si>
    <t>4</t>
  </si>
  <si>
    <t>5</t>
  </si>
  <si>
    <t>7</t>
  </si>
  <si>
    <t>项目名称：</t>
    <phoneticPr fontId="0" type="noConversion"/>
  </si>
  <si>
    <t>省项目办</t>
    <phoneticPr fontId="0" type="noConversion"/>
  </si>
  <si>
    <t>NCB</t>
    <phoneticPr fontId="0" type="noConversion"/>
  </si>
  <si>
    <t>6</t>
  </si>
  <si>
    <t>8</t>
  </si>
  <si>
    <t>9</t>
  </si>
  <si>
    <t>10</t>
  </si>
  <si>
    <t>SSTI-WG-Ci-03</t>
  </si>
  <si>
    <t>SSTI-WG-Ci-04</t>
  </si>
  <si>
    <t>SSTI-CCQ-Ci-02</t>
  </si>
  <si>
    <t>SSTI-CCQ-Ci-03</t>
  </si>
  <si>
    <t>SSTI-CCX-Ci-03</t>
  </si>
  <si>
    <t>SSTI-CCX-Ci-04</t>
  </si>
  <si>
    <t>SSTI-CCX-Ci-05</t>
  </si>
  <si>
    <r>
      <t>主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charset val="134"/>
      </rPr>
      <t>题：</t>
    </r>
    <phoneticPr fontId="0" type="noConversion"/>
  </si>
  <si>
    <r>
      <t>18</t>
    </r>
    <r>
      <rPr>
        <sz val="11"/>
        <rFont val="宋体"/>
        <charset val="134"/>
      </rPr>
      <t>个月采购计划表</t>
    </r>
    <phoneticPr fontId="0" type="noConversion"/>
  </si>
  <si>
    <r>
      <t>单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charset val="134"/>
      </rPr>
      <t>位：</t>
    </r>
    <phoneticPr fontId="0" type="noConversion"/>
  </si>
  <si>
    <r>
      <t>日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charset val="134"/>
      </rPr>
      <t>期：</t>
    </r>
    <phoneticPr fontId="0" type="noConversion"/>
  </si>
  <si>
    <t>2</t>
    <phoneticPr fontId="0" type="noConversion"/>
  </si>
  <si>
    <r>
      <t>Project County/district</t>
    </r>
    <r>
      <rPr>
        <b/>
        <sz val="9"/>
        <rFont val="宋体"/>
        <charset val="134"/>
      </rPr>
      <t>项目县</t>
    </r>
    <r>
      <rPr>
        <b/>
        <sz val="9"/>
        <rFont val="Times New Roman"/>
        <family val="1"/>
      </rPr>
      <t>/</t>
    </r>
    <r>
      <rPr>
        <b/>
        <sz val="9"/>
        <rFont val="宋体"/>
        <charset val="134"/>
      </rPr>
      <t>区</t>
    </r>
    <phoneticPr fontId="0" type="noConversion"/>
  </si>
  <si>
    <r>
      <t>Serial No./</t>
    </r>
    <r>
      <rPr>
        <b/>
        <sz val="9"/>
        <rFont val="宋体"/>
        <charset val="134"/>
      </rPr>
      <t>序号</t>
    </r>
    <phoneticPr fontId="0" type="noConversion"/>
  </si>
  <si>
    <r>
      <t>Contract No./</t>
    </r>
    <r>
      <rPr>
        <b/>
        <sz val="9"/>
        <rFont val="宋体"/>
        <charset val="134"/>
      </rPr>
      <t>合同编号</t>
    </r>
    <phoneticPr fontId="0" type="noConversion"/>
  </si>
  <si>
    <r>
      <t>Contract Description/</t>
    </r>
    <r>
      <rPr>
        <b/>
        <sz val="9"/>
        <rFont val="宋体"/>
        <charset val="134"/>
      </rPr>
      <t>合同描述</t>
    </r>
    <phoneticPr fontId="0" type="noConversion"/>
  </si>
  <si>
    <r>
      <t>Cost Estimate/</t>
    </r>
    <r>
      <rPr>
        <b/>
        <sz val="9"/>
        <rFont val="宋体"/>
        <charset val="134"/>
      </rPr>
      <t>估算费用（</t>
    </r>
    <r>
      <rPr>
        <b/>
        <sz val="9"/>
        <rFont val="Times New Roman"/>
        <family val="1"/>
      </rPr>
      <t>RMB 10,000</t>
    </r>
    <r>
      <rPr>
        <b/>
        <sz val="9"/>
        <rFont val="宋体"/>
        <charset val="134"/>
      </rPr>
      <t>）</t>
    </r>
    <phoneticPr fontId="0" type="noConversion"/>
  </si>
  <si>
    <r>
      <t>Prior/Post Review</t>
    </r>
    <r>
      <rPr>
        <b/>
        <sz val="9"/>
        <rFont val="宋体"/>
        <charset val="134"/>
      </rPr>
      <t>前审</t>
    </r>
    <r>
      <rPr>
        <b/>
        <sz val="9"/>
        <rFont val="Times New Roman"/>
        <family val="1"/>
      </rPr>
      <t>/</t>
    </r>
    <r>
      <rPr>
        <b/>
        <sz val="9"/>
        <rFont val="宋体"/>
        <charset val="134"/>
      </rPr>
      <t>后审</t>
    </r>
    <phoneticPr fontId="0" type="noConversion"/>
  </si>
  <si>
    <r>
      <t>Procure. Method/</t>
    </r>
    <r>
      <rPr>
        <b/>
        <sz val="9"/>
        <rFont val="宋体"/>
        <charset val="134"/>
      </rPr>
      <t>采购方式</t>
    </r>
    <phoneticPr fontId="0" type="noConversion"/>
  </si>
  <si>
    <r>
      <t>Contract singing date/</t>
    </r>
    <r>
      <rPr>
        <b/>
        <sz val="9"/>
        <rFont val="宋体"/>
        <charset val="134"/>
      </rPr>
      <t>合同签订时间</t>
    </r>
    <phoneticPr fontId="0" type="noConversion"/>
  </si>
  <si>
    <r>
      <t>Implementation Organization/</t>
    </r>
    <r>
      <rPr>
        <b/>
        <sz val="9"/>
        <rFont val="宋体"/>
        <charset val="134"/>
      </rPr>
      <t>实施单位</t>
    </r>
    <phoneticPr fontId="0" type="noConversion"/>
  </si>
  <si>
    <t>（万元）</t>
    <phoneticPr fontId="0" type="noConversion"/>
  </si>
  <si>
    <r>
      <t>Yanliang District/</t>
    </r>
    <r>
      <rPr>
        <b/>
        <sz val="10"/>
        <rFont val="宋体"/>
        <charset val="134"/>
      </rPr>
      <t>阎良区</t>
    </r>
    <phoneticPr fontId="6" type="noConversion"/>
  </si>
  <si>
    <t>SSTI-YL-Ci-01</t>
    <phoneticPr fontId="0" type="noConversion"/>
  </si>
  <si>
    <t>小计</t>
    <phoneticPr fontId="0" type="noConversion"/>
  </si>
  <si>
    <r>
      <t>Chencang district/</t>
    </r>
    <r>
      <rPr>
        <b/>
        <sz val="10"/>
        <rFont val="宋体"/>
        <charset val="134"/>
      </rPr>
      <t>陈仓区</t>
    </r>
    <phoneticPr fontId="0" type="noConversion"/>
  </si>
  <si>
    <t>小计</t>
    <phoneticPr fontId="0" type="noConversion"/>
  </si>
  <si>
    <r>
      <t>Wugong County</t>
    </r>
    <r>
      <rPr>
        <b/>
        <sz val="10"/>
        <rFont val="宋体"/>
        <charset val="134"/>
      </rPr>
      <t>武功县</t>
    </r>
    <phoneticPr fontId="0" type="noConversion"/>
  </si>
  <si>
    <r>
      <t>Xunyi County/</t>
    </r>
    <r>
      <rPr>
        <b/>
        <sz val="10"/>
        <rFont val="宋体"/>
        <charset val="134"/>
      </rPr>
      <t>旬邑县</t>
    </r>
    <phoneticPr fontId="6" type="noConversion"/>
  </si>
  <si>
    <r>
      <t>Chunhua County/</t>
    </r>
    <r>
      <rPr>
        <b/>
        <sz val="10"/>
        <rFont val="宋体"/>
        <charset val="134"/>
      </rPr>
      <t>淳化县</t>
    </r>
    <phoneticPr fontId="6" type="noConversion"/>
  </si>
  <si>
    <r>
      <t>Chengcheng County</t>
    </r>
    <r>
      <rPr>
        <b/>
        <sz val="10"/>
        <rFont val="宋体"/>
        <charset val="134"/>
      </rPr>
      <t>澄城县</t>
    </r>
    <phoneticPr fontId="6" type="noConversion"/>
  </si>
  <si>
    <t>SSTI-CCX-Ci-01</t>
    <phoneticPr fontId="0" type="noConversion"/>
  </si>
  <si>
    <r>
      <t>Yintai District/</t>
    </r>
    <r>
      <rPr>
        <b/>
        <sz val="10"/>
        <rFont val="宋体"/>
        <charset val="134"/>
      </rPr>
      <t>印台区</t>
    </r>
    <phoneticPr fontId="6" type="noConversion"/>
  </si>
  <si>
    <r>
      <t>Hantai District/</t>
    </r>
    <r>
      <rPr>
        <b/>
        <sz val="10"/>
        <rFont val="宋体"/>
        <charset val="134"/>
      </rPr>
      <t>汉台区</t>
    </r>
    <phoneticPr fontId="6" type="noConversion"/>
  </si>
  <si>
    <t>小计</t>
    <phoneticPr fontId="6" type="noConversion"/>
  </si>
  <si>
    <r>
      <t>省项目办</t>
    </r>
    <r>
      <rPr>
        <b/>
        <sz val="10"/>
        <rFont val="Times New Roman"/>
        <family val="1"/>
      </rPr>
      <t>/PPMO</t>
    </r>
    <phoneticPr fontId="6" type="noConversion"/>
  </si>
  <si>
    <t>后审</t>
    <phoneticPr fontId="6" type="noConversion"/>
  </si>
  <si>
    <t>QCBS</t>
    <phoneticPr fontId="6" type="noConversion"/>
  </si>
  <si>
    <t>省项目办</t>
    <phoneticPr fontId="6" type="noConversion"/>
  </si>
  <si>
    <t>SSS</t>
    <phoneticPr fontId="6" type="noConversion"/>
  </si>
  <si>
    <t>individual</t>
    <phoneticPr fontId="6" type="noConversion"/>
  </si>
  <si>
    <t>小计</t>
    <phoneticPr fontId="6" type="noConversion"/>
  </si>
  <si>
    <t>项目管理咨询和资产管理研究</t>
    <phoneticPr fontId="0" type="noConversion"/>
  </si>
  <si>
    <t>项目管理信息系统</t>
    <phoneticPr fontId="0" type="noConversion"/>
  </si>
  <si>
    <t>环境监测</t>
    <phoneticPr fontId="0" type="noConversion"/>
  </si>
  <si>
    <t>移民监测</t>
    <phoneticPr fontId="0" type="noConversion"/>
  </si>
  <si>
    <t xml:space="preserve">陕西省利用国外贷款项目办公室 </t>
    <phoneticPr fontId="0" type="noConversion"/>
  </si>
  <si>
    <t>后审</t>
    <phoneticPr fontId="0" type="noConversion"/>
  </si>
  <si>
    <t>NCB</t>
    <phoneticPr fontId="0" type="noConversion"/>
  </si>
  <si>
    <t>东六路雨污水及道路改造（L=665m，W=22）；</t>
  </si>
  <si>
    <t>1</t>
  </si>
  <si>
    <t>SSTI-HY-Ci-01</t>
  </si>
  <si>
    <t>NCB</t>
  </si>
  <si>
    <t>省项目办</t>
  </si>
  <si>
    <t>后审</t>
  </si>
  <si>
    <t>SSTI-HY-Go-01</t>
  </si>
  <si>
    <t>NCB/goods</t>
  </si>
  <si>
    <t>省项目办</t>
    <phoneticPr fontId="0" type="noConversion"/>
  </si>
  <si>
    <t>后审</t>
    <phoneticPr fontId="0" type="noConversion"/>
  </si>
  <si>
    <t>NCB</t>
    <phoneticPr fontId="0" type="noConversion"/>
  </si>
  <si>
    <t>省项目办</t>
    <phoneticPr fontId="0" type="noConversion"/>
  </si>
  <si>
    <t>小计</t>
    <phoneticPr fontId="0" type="noConversion"/>
  </si>
  <si>
    <t>1</t>
    <phoneticPr fontId="0" type="noConversion"/>
  </si>
  <si>
    <t>后审</t>
    <phoneticPr fontId="0" type="noConversion"/>
  </si>
  <si>
    <t>NCB</t>
    <phoneticPr fontId="0" type="noConversion"/>
  </si>
  <si>
    <t>省项目办</t>
    <phoneticPr fontId="0" type="noConversion"/>
  </si>
  <si>
    <t>小计</t>
    <phoneticPr fontId="6" type="noConversion"/>
  </si>
  <si>
    <r>
      <t>东河堤路，宋家沟西河堤路，南子沟西河堤路，合计</t>
    </r>
    <r>
      <rPr>
        <sz val="10"/>
        <color indexed="8"/>
        <rFont val="Times New Roman"/>
        <family val="1"/>
      </rPr>
      <t>L=1655m</t>
    </r>
    <r>
      <rPr>
        <sz val="10"/>
        <color indexed="8"/>
        <rFont val="宋体"/>
        <charset val="134"/>
      </rPr>
      <t>；</t>
    </r>
    <phoneticPr fontId="0" type="noConversion"/>
  </si>
  <si>
    <r>
      <t>阳光大道雨水管线（</t>
    </r>
    <r>
      <rPr>
        <sz val="10"/>
        <color indexed="8"/>
        <rFont val="Times New Roman"/>
        <family val="1"/>
      </rPr>
      <t>L=2800m</t>
    </r>
    <r>
      <rPr>
        <sz val="10"/>
        <color indexed="8"/>
        <rFont val="宋体"/>
        <charset val="134"/>
      </rPr>
      <t>）；</t>
    </r>
    <phoneticPr fontId="0" type="noConversion"/>
  </si>
  <si>
    <r>
      <t>职田镇职田大街给排水：（</t>
    </r>
    <r>
      <rPr>
        <sz val="10"/>
        <rFont val="Times New Roman"/>
        <family val="1"/>
      </rPr>
      <t>L=1359m</t>
    </r>
    <r>
      <rPr>
        <sz val="10"/>
        <rFont val="宋体"/>
        <charset val="134"/>
      </rPr>
      <t>）；职田新街给排水（</t>
    </r>
    <r>
      <rPr>
        <sz val="10"/>
        <rFont val="Times New Roman"/>
        <family val="1"/>
      </rPr>
      <t>L=1220m</t>
    </r>
    <r>
      <rPr>
        <sz val="10"/>
        <rFont val="宋体"/>
        <charset val="134"/>
      </rPr>
      <t>）。</t>
    </r>
    <phoneticPr fontId="0" type="noConversion"/>
  </si>
  <si>
    <t>后审</t>
    <phoneticPr fontId="0" type="noConversion"/>
  </si>
  <si>
    <t>NCB</t>
    <phoneticPr fontId="0" type="noConversion"/>
  </si>
  <si>
    <t>省项目办</t>
    <phoneticPr fontId="0" type="noConversion"/>
  </si>
  <si>
    <r>
      <t>振兴大道给排水及道路改造</t>
    </r>
    <r>
      <rPr>
        <sz val="10"/>
        <rFont val="宋体"/>
        <charset val="134"/>
      </rPr>
      <t>，长度</t>
    </r>
    <r>
      <rPr>
        <sz val="10"/>
        <rFont val="Times New Roman"/>
        <family val="1"/>
      </rPr>
      <t>2040m</t>
    </r>
    <phoneticPr fontId="0" type="noConversion"/>
  </si>
  <si>
    <t>项目管理专家</t>
    <phoneticPr fontId="0" type="noConversion"/>
  </si>
  <si>
    <t>给排水技援专家</t>
    <phoneticPr fontId="0" type="noConversion"/>
  </si>
  <si>
    <t>道路技援专家</t>
    <phoneticPr fontId="0" type="noConversion"/>
  </si>
  <si>
    <r>
      <t>Hanyin County/</t>
    </r>
    <r>
      <rPr>
        <b/>
        <sz val="10"/>
        <rFont val="宋体"/>
        <charset val="134"/>
      </rPr>
      <t>汉阴县</t>
    </r>
    <phoneticPr fontId="6" type="noConversion"/>
  </si>
  <si>
    <t>建成区及G316道路交通安全设施完善，包括交通信号灯、道路标识标牌标线等；</t>
    <phoneticPr fontId="0" type="noConversion"/>
  </si>
  <si>
    <t>宏腰路土建工程，L=10293m,W=18m；</t>
    <phoneticPr fontId="0" type="noConversion"/>
  </si>
  <si>
    <t>前审</t>
    <phoneticPr fontId="0" type="noConversion"/>
  </si>
  <si>
    <t>2</t>
    <phoneticPr fontId="0" type="noConversion"/>
  </si>
  <si>
    <r>
      <t>润镇</t>
    </r>
    <r>
      <rPr>
        <sz val="10"/>
        <rFont val="Times New Roman"/>
        <family val="1"/>
      </rPr>
      <t>—</t>
    </r>
    <r>
      <rPr>
        <sz val="10"/>
        <rFont val="宋体"/>
        <charset val="134"/>
      </rPr>
      <t>县城污水干管。</t>
    </r>
    <phoneticPr fontId="0" type="noConversion"/>
  </si>
  <si>
    <t>3</t>
    <phoneticPr fontId="0" type="noConversion"/>
  </si>
  <si>
    <t>2</t>
    <phoneticPr fontId="0" type="noConversion"/>
  </si>
  <si>
    <t>前审</t>
    <phoneticPr fontId="0" type="noConversion"/>
  </si>
  <si>
    <t>SSTI-HY-Ci-02</t>
    <phoneticPr fontId="0" type="noConversion"/>
  </si>
  <si>
    <r>
      <t>南渠路</t>
    </r>
    <r>
      <rPr>
        <sz val="10"/>
        <rFont val="Times New Roman"/>
        <family val="1"/>
      </rPr>
      <t>2357m</t>
    </r>
    <r>
      <rPr>
        <sz val="10"/>
        <rFont val="宋体"/>
        <charset val="134"/>
      </rPr>
      <t>，含排水管道等；（跨余家河桥</t>
    </r>
    <r>
      <rPr>
        <sz val="10"/>
        <rFont val="Times New Roman"/>
        <family val="1"/>
      </rPr>
      <t>K1+050-K1+075</t>
    </r>
    <r>
      <rPr>
        <sz val="10"/>
        <rFont val="宋体"/>
        <charset val="134"/>
      </rPr>
      <t>，跨月河桥</t>
    </r>
    <r>
      <rPr>
        <sz val="10"/>
        <rFont val="Times New Roman"/>
        <family val="1"/>
      </rPr>
      <t>K1+790-K1+890</t>
    </r>
    <r>
      <rPr>
        <sz val="10"/>
        <rFont val="宋体"/>
        <charset val="134"/>
      </rPr>
      <t>）；</t>
    </r>
    <phoneticPr fontId="0" type="noConversion"/>
  </si>
  <si>
    <t>滨河南路西延段1400m，含河堤，卞家沟桥20m、河堤绿化、排水管道等</t>
    <phoneticPr fontId="0" type="noConversion"/>
  </si>
  <si>
    <t>1</t>
    <phoneticPr fontId="0" type="noConversion"/>
  </si>
  <si>
    <t>SSTI-YT-Ci-01</t>
  </si>
  <si>
    <r>
      <t>滨河西路北段土建工程包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宋体"/>
        <charset val="134"/>
      </rPr>
      <t>新建道路</t>
    </r>
    <r>
      <rPr>
        <sz val="10"/>
        <rFont val="Times New Roman"/>
        <family val="1"/>
      </rPr>
      <t>3002m</t>
    </r>
    <r>
      <rPr>
        <sz val="10"/>
        <rFont val="宋体"/>
        <charset val="134"/>
      </rPr>
      <t>，红线宽度</t>
    </r>
    <r>
      <rPr>
        <sz val="10"/>
        <rFont val="Times New Roman"/>
        <family val="1"/>
      </rPr>
      <t>15m</t>
    </r>
    <r>
      <rPr>
        <sz val="10"/>
        <rFont val="宋体"/>
        <charset val="134"/>
      </rPr>
      <t>；</t>
    </r>
  </si>
  <si>
    <t>滨河东路土建工程包                                                 新建道路3366m，红线宽度14m；
6条东西向连接道路（纬一路—纬六路）（L=1202m，W=12m）；</t>
    <phoneticPr fontId="0" type="noConversion"/>
  </si>
  <si>
    <t>3</t>
    <phoneticPr fontId="0" type="noConversion"/>
  </si>
  <si>
    <r>
      <t>那坡</t>
    </r>
    <r>
      <rPr>
        <sz val="10"/>
        <rFont val="Times New Roman"/>
        <family val="1"/>
      </rPr>
      <t>-</t>
    </r>
    <r>
      <rPr>
        <sz val="10"/>
        <rFont val="宋体"/>
        <charset val="134"/>
      </rPr>
      <t>陈炉道路局部改造（</t>
    </r>
    <r>
      <rPr>
        <sz val="10"/>
        <rFont val="Times New Roman"/>
        <family val="1"/>
      </rPr>
      <t>L=4466m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W=3m</t>
    </r>
    <r>
      <rPr>
        <sz val="10"/>
        <rFont val="宋体"/>
        <charset val="134"/>
      </rPr>
      <t>）；陶瓷厂</t>
    </r>
    <r>
      <rPr>
        <sz val="10"/>
        <rFont val="Times New Roman"/>
        <family val="1"/>
      </rPr>
      <t>-</t>
    </r>
    <r>
      <rPr>
        <sz val="10"/>
        <rFont val="宋体"/>
        <charset val="134"/>
      </rPr>
      <t>陈炉道路局部改造（</t>
    </r>
    <r>
      <rPr>
        <sz val="10"/>
        <rFont val="Times New Roman"/>
        <family val="1"/>
      </rPr>
      <t>L=2180m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W=3m</t>
    </r>
    <r>
      <rPr>
        <sz val="10"/>
        <rFont val="宋体"/>
        <charset val="134"/>
      </rPr>
      <t>）；</t>
    </r>
  </si>
  <si>
    <t>小计</t>
  </si>
  <si>
    <t>SSTI-YT-Ci-03</t>
    <phoneticPr fontId="0" type="noConversion"/>
  </si>
  <si>
    <t>SSTI-CCQ-Ci-01</t>
    <phoneticPr fontId="0" type="noConversion"/>
  </si>
  <si>
    <t>东新路土建工程包： 道路工程（L=910m，W=18.5m）、排水工程；</t>
    <phoneticPr fontId="0" type="noConversion"/>
  </si>
  <si>
    <t>陈仓中路供水管线工程包：给水工程L=1601m；</t>
    <phoneticPr fontId="0" type="noConversion"/>
  </si>
  <si>
    <t>陇海北路土建工程包：道路工程（L=3494m，W=18m）、给排水工程；北开路土建工程包：道路工程（L=755m，W=24m）、给排水工程；</t>
    <phoneticPr fontId="0" type="noConversion"/>
  </si>
  <si>
    <t>城镇管理改善</t>
    <phoneticPr fontId="6" type="noConversion"/>
  </si>
  <si>
    <t>项目实施支持</t>
    <phoneticPr fontId="6" type="noConversion"/>
  </si>
  <si>
    <r>
      <t>阎良区水北水厂至武屯和关山输水干管工程，长度</t>
    </r>
    <r>
      <rPr>
        <sz val="10"/>
        <rFont val="Times New Roman"/>
        <family val="1"/>
      </rPr>
      <t>16.60km</t>
    </r>
    <r>
      <rPr>
        <sz val="10"/>
        <rFont val="宋体"/>
        <charset val="134"/>
      </rPr>
      <t>（含输水干管球墨铸铁管等设备采购</t>
    </r>
    <r>
      <rPr>
        <sz val="10"/>
        <rFont val="Times New Roman"/>
        <family val="1"/>
      </rPr>
      <t>)</t>
    </r>
    <r>
      <rPr>
        <sz val="10"/>
        <rFont val="宋体"/>
        <charset val="134"/>
      </rPr>
      <t>；</t>
    </r>
    <phoneticPr fontId="0" type="noConversion"/>
  </si>
  <si>
    <t>武屯镇振关路、西环路、广阳南街给排水工程。</t>
    <phoneticPr fontId="0" type="noConversion"/>
  </si>
  <si>
    <t>新建晖福街1标（北环路-惠民路），1672m；东八路（L=405m，W=25）；晖福街3标（公园路-阳光路），671m；阳光路东段1标（万泉街-晖福街），628m；</t>
    <phoneticPr fontId="0" type="noConversion"/>
  </si>
  <si>
    <t>后审</t>
    <phoneticPr fontId="0" type="noConversion"/>
  </si>
  <si>
    <t>NCB</t>
    <phoneticPr fontId="0" type="noConversion"/>
  </si>
  <si>
    <t>省项目办</t>
    <phoneticPr fontId="0" type="noConversion"/>
  </si>
  <si>
    <t>SSTI-CCX-Ci-02</t>
    <phoneticPr fontId="0" type="noConversion"/>
  </si>
  <si>
    <t>晖福街2标（惠民路-公园路），867m；</t>
    <phoneticPr fontId="0" type="noConversion"/>
  </si>
  <si>
    <t>3</t>
    <phoneticPr fontId="0" type="noConversion"/>
  </si>
  <si>
    <t>阳光路西段2标（青正街-万泉街），1099m；</t>
    <phoneticPr fontId="0" type="noConversion"/>
  </si>
  <si>
    <t>青正街雨污水及道路改造（=2206m，W=26）；长宁街排水系统改造（L=2200m）；</t>
    <phoneticPr fontId="0" type="noConversion"/>
  </si>
  <si>
    <t>小计</t>
    <phoneticPr fontId="0" type="noConversion"/>
  </si>
  <si>
    <t>SSTI-WG-Ci-02</t>
    <phoneticPr fontId="0" type="noConversion"/>
  </si>
  <si>
    <r>
      <rPr>
        <sz val="10"/>
        <rFont val="宋体"/>
        <charset val="134"/>
      </rPr>
      <t>武功镇仁义大道给排水及道路改造（</t>
    </r>
    <r>
      <rPr>
        <sz val="10"/>
        <rFont val="Times New Roman"/>
        <family val="1"/>
      </rPr>
      <t>L=1363m</t>
    </r>
    <r>
      <rPr>
        <sz val="10"/>
        <rFont val="宋体"/>
        <charset val="134"/>
      </rPr>
      <t>）；</t>
    </r>
    <r>
      <rPr>
        <sz val="10"/>
        <rFont val="宋体"/>
        <charset val="134"/>
      </rPr>
      <t>老西宝北线给排水及道路改造（</t>
    </r>
    <r>
      <rPr>
        <sz val="10"/>
        <rFont val="Times New Roman"/>
        <family val="1"/>
      </rPr>
      <t>L=1445m</t>
    </r>
    <r>
      <rPr>
        <sz val="10"/>
        <rFont val="宋体"/>
        <charset val="134"/>
      </rPr>
      <t>）；</t>
    </r>
    <phoneticPr fontId="0" type="noConversion"/>
  </si>
  <si>
    <r>
      <t>东街给排水及道路改造（</t>
    </r>
    <r>
      <rPr>
        <sz val="10"/>
        <rFont val="Times New Roman"/>
        <family val="1"/>
      </rPr>
      <t>L=667m</t>
    </r>
    <r>
      <rPr>
        <sz val="10"/>
        <rFont val="宋体"/>
        <charset val="134"/>
      </rPr>
      <t>）；</t>
    </r>
    <phoneticPr fontId="0" type="noConversion"/>
  </si>
  <si>
    <r>
      <t>南关正街给排水及道路改造（</t>
    </r>
    <r>
      <rPr>
        <sz val="10"/>
        <rFont val="Times New Roman"/>
        <family val="1"/>
      </rPr>
      <t>L=455m</t>
    </r>
    <r>
      <rPr>
        <sz val="10"/>
        <rFont val="宋体"/>
        <charset val="134"/>
      </rPr>
      <t>）；</t>
    </r>
    <phoneticPr fontId="0" type="noConversion"/>
  </si>
  <si>
    <t>SSTI-WG-Ci-05</t>
    <phoneticPr fontId="0" type="noConversion"/>
  </si>
  <si>
    <t>SSTI-WG-Ci-01</t>
    <phoneticPr fontId="0" type="noConversion"/>
  </si>
  <si>
    <r>
      <t>莲花路土建工程，长度</t>
    </r>
    <r>
      <rPr>
        <sz val="10"/>
        <rFont val="Times New Roman"/>
        <family val="1"/>
      </rPr>
      <t>2364.1m</t>
    </r>
    <phoneticPr fontId="0" type="noConversion"/>
  </si>
  <si>
    <r>
      <t>东街、西街排水及道路改造：（</t>
    </r>
    <r>
      <rPr>
        <sz val="10"/>
        <rFont val="Times New Roman"/>
        <family val="1"/>
      </rPr>
      <t>L=1058m</t>
    </r>
    <r>
      <rPr>
        <sz val="10"/>
        <rFont val="宋体"/>
        <charset val="134"/>
      </rPr>
      <t>）</t>
    </r>
    <phoneticPr fontId="0" type="noConversion"/>
  </si>
  <si>
    <r>
      <t>老镇区街巷小路改造工程，合计长度</t>
    </r>
    <r>
      <rPr>
        <sz val="10"/>
        <rFont val="Times New Roman"/>
        <family val="1"/>
      </rPr>
      <t>L=2300m</t>
    </r>
    <r>
      <rPr>
        <sz val="10"/>
        <rFont val="宋体"/>
        <charset val="134"/>
      </rPr>
      <t>。包括照明、铺装、排水；新南街、铺汉路道路照明和交通安全管理设施工程。</t>
    </r>
    <phoneticPr fontId="0" type="noConversion"/>
  </si>
  <si>
    <r>
      <rPr>
        <sz val="10"/>
        <rFont val="宋体"/>
        <charset val="134"/>
      </rPr>
      <t>武功镇供水工程，新建一座供水厂（</t>
    </r>
    <r>
      <rPr>
        <sz val="10"/>
        <rFont val="Times New Roman"/>
        <family val="1"/>
      </rPr>
      <t>3000m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/d</t>
    </r>
    <r>
      <rPr>
        <sz val="10"/>
        <rFont val="宋体"/>
        <charset val="134"/>
      </rPr>
      <t>），</t>
    </r>
    <phoneticPr fontId="0" type="noConversion"/>
  </si>
  <si>
    <r>
      <rPr>
        <sz val="10"/>
        <rFont val="宋体"/>
        <charset val="134"/>
      </rPr>
      <t>老镇区街巷小路给排水及道路改造</t>
    </r>
    <r>
      <rPr>
        <sz val="10"/>
        <rFont val="Times New Roman"/>
        <family val="1"/>
      </rPr>
      <t>1</t>
    </r>
    <r>
      <rPr>
        <sz val="10"/>
        <rFont val="宋体"/>
        <charset val="134"/>
      </rPr>
      <t>标，（北街、南街以西，连接至水厂），南街给排水及道路改造（</t>
    </r>
    <r>
      <rPr>
        <sz val="10"/>
        <rFont val="Times New Roman"/>
        <family val="1"/>
      </rPr>
      <t>L=489m)</t>
    </r>
    <phoneticPr fontId="0" type="noConversion"/>
  </si>
  <si>
    <r>
      <t>小城镇发展政策研究</t>
    </r>
    <r>
      <rPr>
        <b/>
        <sz val="10"/>
        <rFont val="Times New Roman"/>
        <family val="1"/>
      </rPr>
      <t xml:space="preserve"> </t>
    </r>
    <phoneticPr fontId="6" type="noConversion"/>
  </si>
  <si>
    <t>新型城镇化战略下陕西省小城镇发展的政策建设研究</t>
    <phoneticPr fontId="0" type="noConversion"/>
  </si>
  <si>
    <t>SSTI-PPMO-C1-03</t>
  </si>
  <si>
    <t>SSTI-PPMO-C1-04</t>
  </si>
  <si>
    <t>SSTI-PPMO-C1-06</t>
  </si>
  <si>
    <t>SSTI-PPMO-C1-07</t>
  </si>
  <si>
    <t>SSTI-PPMO-C2-01</t>
    <phoneticPr fontId="0" type="noConversion"/>
  </si>
  <si>
    <t>SSTI-PPMO-C3-01</t>
    <phoneticPr fontId="0" type="noConversion"/>
  </si>
  <si>
    <t>SSTI-PPMO-C3-02</t>
    <phoneticPr fontId="0" type="noConversion"/>
  </si>
  <si>
    <t>SSTI-PPMO-C3-03</t>
  </si>
  <si>
    <t>SSTI-PPMO-C3-04</t>
  </si>
  <si>
    <t>SSTI-PPMO-C3-05</t>
  </si>
  <si>
    <t>SSTI-PPMO-C3-06</t>
  </si>
  <si>
    <t>SSTI-PPMO-C3-07</t>
  </si>
  <si>
    <t>前审</t>
    <phoneticPr fontId="0" type="noConversion"/>
  </si>
  <si>
    <r>
      <t>2014</t>
    </r>
    <r>
      <rPr>
        <sz val="11"/>
        <rFont val="宋体"/>
        <charset val="134"/>
      </rPr>
      <t>年</t>
    </r>
    <r>
      <rPr>
        <sz val="11"/>
        <rFont val="Times New Roman"/>
        <family val="1"/>
      </rPr>
      <t>6</t>
    </r>
    <r>
      <rPr>
        <sz val="11"/>
        <rFont val="宋体"/>
        <charset val="134"/>
      </rPr>
      <t>月</t>
    </r>
    <r>
      <rPr>
        <sz val="11"/>
        <rFont val="Times New Roman"/>
        <family val="1"/>
      </rPr>
      <t>26</t>
    </r>
    <r>
      <rPr>
        <sz val="11"/>
        <rFont val="宋体"/>
        <charset val="134"/>
      </rPr>
      <t>日</t>
    </r>
    <r>
      <rPr>
        <sz val="11"/>
        <rFont val="Times New Roman"/>
        <family val="1"/>
      </rPr>
      <t xml:space="preserve"> </t>
    </r>
    <phoneticPr fontId="0" type="noConversion"/>
  </si>
  <si>
    <r>
      <t>Advertise Date/</t>
    </r>
    <r>
      <rPr>
        <b/>
        <sz val="9"/>
        <color theme="1"/>
        <rFont val="宋体"/>
        <family val="3"/>
        <charset val="134"/>
      </rPr>
      <t>公告时间</t>
    </r>
    <r>
      <rPr>
        <b/>
        <sz val="9"/>
        <color theme="1"/>
        <rFont val="Times New Roman"/>
        <family val="1"/>
      </rPr>
      <t xml:space="preserve">  </t>
    </r>
    <phoneticPr fontId="0" type="noConversion"/>
  </si>
  <si>
    <t>1</t>
    <phoneticPr fontId="0" type="noConversion"/>
  </si>
  <si>
    <t>2</t>
    <phoneticPr fontId="0" type="noConversion"/>
  </si>
  <si>
    <t>3</t>
    <phoneticPr fontId="0" type="noConversion"/>
  </si>
  <si>
    <t>SSTI-YL-Ci-02</t>
    <phoneticPr fontId="0" type="noConversion"/>
  </si>
  <si>
    <t>SSTI-YL-Ci-03</t>
    <phoneticPr fontId="0" type="noConversion"/>
  </si>
  <si>
    <t>SSTI-XY-Ci-01</t>
    <phoneticPr fontId="0" type="noConversion"/>
  </si>
  <si>
    <t>SSTI-XY-Ci-02</t>
    <phoneticPr fontId="0" type="noConversion"/>
  </si>
  <si>
    <t>SSTI-XY-Ci-03</t>
    <phoneticPr fontId="0" type="noConversion"/>
  </si>
  <si>
    <t>SSTI-CH-Ci-01</t>
    <phoneticPr fontId="0" type="noConversion"/>
  </si>
  <si>
    <t>SSTI-CH-Ci-02</t>
    <phoneticPr fontId="0" type="noConversion"/>
  </si>
  <si>
    <t>SSTI-HT-Ci-01</t>
    <phoneticPr fontId="0" type="noConversion"/>
  </si>
  <si>
    <t>SSTI-HT-Ci-02</t>
    <phoneticPr fontId="0" type="noConversion"/>
  </si>
  <si>
    <t>SSTI-HT-Ci-03</t>
    <phoneticPr fontId="0" type="noConversion"/>
  </si>
  <si>
    <t>SSTI-PPMO-C1-05</t>
  </si>
  <si>
    <t>SSTI-PPMO-C1-01</t>
    <phoneticPr fontId="0" type="noConversion"/>
  </si>
  <si>
    <t>运营与维护计划、基础设施测绘及资产登记</t>
    <phoneticPr fontId="20" type="noConversion"/>
  </si>
  <si>
    <t>-</t>
    <phoneticPr fontId="0" type="noConversion"/>
  </si>
  <si>
    <t>QCBS</t>
    <phoneticPr fontId="20" type="noConversion"/>
  </si>
  <si>
    <r>
      <t>2016</t>
    </r>
    <r>
      <rPr>
        <sz val="10"/>
        <rFont val="宋体"/>
        <family val="3"/>
        <charset val="134"/>
      </rPr>
      <t>年</t>
    </r>
    <phoneticPr fontId="20" type="noConversion"/>
  </si>
  <si>
    <t>省项目办</t>
    <phoneticPr fontId="20" type="noConversion"/>
  </si>
  <si>
    <t>SSTI-PPMO-C1-02</t>
    <phoneticPr fontId="0" type="noConversion"/>
  </si>
  <si>
    <t>项目管理培训</t>
    <phoneticPr fontId="0" type="noConversion"/>
  </si>
  <si>
    <t>training</t>
    <phoneticPr fontId="20" type="noConversion"/>
  </si>
  <si>
    <r>
      <t>2014</t>
    </r>
    <r>
      <rPr>
        <sz val="10"/>
        <rFont val="宋体"/>
        <family val="3"/>
        <charset val="134"/>
      </rPr>
      <t>年</t>
    </r>
    <phoneticPr fontId="20" type="noConversion"/>
  </si>
  <si>
    <t>技援培训</t>
    <phoneticPr fontId="0" type="noConversion"/>
  </si>
  <si>
    <t>国内考察</t>
    <phoneticPr fontId="0" type="noConversion"/>
  </si>
  <si>
    <t>国外培训考察</t>
    <phoneticPr fontId="0" type="noConversion"/>
  </si>
  <si>
    <t>研讨会</t>
    <phoneticPr fontId="0" type="noConversion"/>
  </si>
  <si>
    <t>workshop</t>
    <phoneticPr fontId="20" type="noConversion"/>
  </si>
  <si>
    <t>办公设备</t>
    <phoneticPr fontId="0" type="noConversion"/>
  </si>
  <si>
    <t>前审</t>
    <phoneticPr fontId="20" type="noConversion"/>
  </si>
  <si>
    <t>NCB/Goods</t>
    <phoneticPr fontId="0" type="noConversion"/>
  </si>
  <si>
    <t xml:space="preserve"> 前审</t>
  </si>
  <si>
    <t>前审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</si>
</sst>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;[Red]\(0.00\)"/>
    <numFmt numFmtId="165" formatCode="0.00_ "/>
    <numFmt numFmtId="166" formatCode="0.00;[Red]0.00"/>
    <numFmt numFmtId="167" formatCode="yyyy&quot;年&quot;m&quot;月&quot;;@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宋体"/>
      <family val="3"/>
      <charset val="134"/>
    </font>
    <font>
      <sz val="10.5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31">
    <xf numFmtId="0" fontId="0" fillId="0" borderId="0" xfId="0"/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right" vertical="center" wrapText="1"/>
    </xf>
    <xf numFmtId="166" fontId="1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4" fontId="2" fillId="0" borderId="1" xfId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/>
    <xf numFmtId="165" fontId="2" fillId="2" borderId="1" xfId="2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0" fontId="4" fillId="3" borderId="1" xfId="2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center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5" fontId="21" fillId="4" borderId="1" xfId="1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/>
  </cellXfs>
  <cellStyles count="3">
    <cellStyle name="Normal" xfId="0" builtinId="0"/>
    <cellStyle name="常规_Sheet1" xfId="1"/>
    <cellStyle name="常规_项目与投资表（7月6日定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98;&#21326;&#21672;&#35810;YQ/&#21487;&#30740;&#25253;&#21578;/2013&#24180;6&#26376;/&#23567;&#22478;&#38215;/&#27491;&#24335;&#35780;&#20272;&#21518;&#20462;&#25913;140325/&#28548;&#22478;&#25237;&#36164;201401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澄城总投资"/>
      <sheetName val="投资估算表"/>
      <sheetName val="资金筹措"/>
      <sheetName val="追溯工程"/>
      <sheetName val="基本情况表"/>
      <sheetName val="1晖福街"/>
      <sheetName val="3东八路"/>
      <sheetName val="2阳光路"/>
      <sheetName val="A东六路"/>
      <sheetName val="B青正街"/>
      <sheetName val="C长宁街"/>
      <sheetName val="工程量"/>
      <sheetName val="征地、拆迁"/>
      <sheetName val="技术经济指标表"/>
      <sheetName val="5工北路"/>
      <sheetName val="基本情况表 (横)"/>
      <sheetName val="zo"/>
      <sheetName val="征地拆迁费及还本付息"/>
    </sheetNames>
    <sheetDataSet>
      <sheetData sheetId="0" refreshError="1"/>
      <sheetData sheetId="1" refreshError="1">
        <row r="4">
          <cell r="E4">
            <v>4308.0566592124051</v>
          </cell>
        </row>
        <row r="5">
          <cell r="E5">
            <v>436.05796329871856</v>
          </cell>
        </row>
        <row r="6">
          <cell r="E6">
            <v>2783.974763995584</v>
          </cell>
        </row>
        <row r="8">
          <cell r="E8">
            <v>907.64847592577485</v>
          </cell>
        </row>
        <row r="9">
          <cell r="E9">
            <v>2380.5003901802338</v>
          </cell>
        </row>
        <row r="10">
          <cell r="E10">
            <v>638.97679535631175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tabSelected="1" view="pageBreakPreview" zoomScaleSheetLayoutView="100" workbookViewId="0">
      <pane xSplit="4" ySplit="7" topLeftCell="E50" activePane="bottomRight" state="frozen"/>
      <selection pane="topRight" activeCell="E1" sqref="E1"/>
      <selection pane="bottomLeft" activeCell="A8" sqref="A8"/>
      <selection pane="bottomRight" activeCell="F61" sqref="F61"/>
    </sheetView>
  </sheetViews>
  <sheetFormatPr defaultColWidth="12.28515625" defaultRowHeight="12.75" x14ac:dyDescent="0.2"/>
  <cols>
    <col min="1" max="1" width="12" style="26" customWidth="1"/>
    <col min="2" max="2" width="5.7109375" style="54" customWidth="1"/>
    <col min="3" max="3" width="19.85546875" style="26" customWidth="1"/>
    <col min="4" max="4" width="35.140625" style="70" customWidth="1"/>
    <col min="5" max="5" width="12.28515625" style="54" customWidth="1"/>
    <col min="6" max="6" width="11.140625" style="26" customWidth="1"/>
    <col min="7" max="7" width="10.28515625" style="26" customWidth="1"/>
    <col min="8" max="8" width="10.85546875" style="54" customWidth="1"/>
    <col min="9" max="9" width="10.5703125" style="54" customWidth="1"/>
    <col min="10" max="10" width="12.28515625" style="54" customWidth="1"/>
    <col min="11" max="16384" width="12.28515625" style="26"/>
  </cols>
  <sheetData>
    <row r="1" spans="1:18" ht="15" x14ac:dyDescent="0.2">
      <c r="A1" s="21" t="s">
        <v>9</v>
      </c>
      <c r="B1" s="118" t="s">
        <v>0</v>
      </c>
      <c r="C1" s="119"/>
      <c r="D1" s="119"/>
      <c r="E1" s="119"/>
      <c r="F1" s="119"/>
      <c r="G1" s="22"/>
      <c r="H1" s="23"/>
      <c r="I1" s="23"/>
      <c r="J1" s="23"/>
      <c r="K1" s="24"/>
      <c r="L1" s="25"/>
      <c r="M1" s="25"/>
      <c r="N1" s="25"/>
      <c r="O1" s="23"/>
      <c r="P1" s="24"/>
      <c r="Q1" s="24"/>
      <c r="R1" s="24"/>
    </row>
    <row r="2" spans="1:18" ht="15.75" x14ac:dyDescent="0.2">
      <c r="A2" s="5" t="s">
        <v>23</v>
      </c>
      <c r="B2" s="119" t="s">
        <v>24</v>
      </c>
      <c r="C2" s="119"/>
      <c r="D2" s="119"/>
      <c r="E2" s="119"/>
      <c r="F2" s="119"/>
      <c r="G2" s="22"/>
      <c r="H2" s="27"/>
      <c r="I2" s="23"/>
      <c r="J2" s="23"/>
      <c r="K2" s="24"/>
      <c r="L2" s="25"/>
      <c r="M2" s="25"/>
      <c r="N2" s="25"/>
      <c r="O2" s="23"/>
      <c r="P2" s="24"/>
      <c r="Q2" s="24"/>
      <c r="R2" s="24"/>
    </row>
    <row r="3" spans="1:18" ht="12.75" customHeight="1" x14ac:dyDescent="0.2">
      <c r="A3" s="5" t="s">
        <v>25</v>
      </c>
      <c r="B3" s="118" t="s">
        <v>62</v>
      </c>
      <c r="C3" s="118"/>
      <c r="D3" s="118"/>
      <c r="E3" s="118"/>
      <c r="F3" s="118"/>
      <c r="G3" s="23"/>
      <c r="H3" s="28"/>
      <c r="I3" s="28"/>
      <c r="J3" s="23"/>
      <c r="K3" s="23"/>
      <c r="L3" s="25"/>
      <c r="M3" s="25"/>
      <c r="N3" s="25"/>
      <c r="O3" s="23"/>
      <c r="P3" s="24"/>
      <c r="Q3" s="24"/>
      <c r="R3" s="24"/>
    </row>
    <row r="4" spans="1:18" ht="15" x14ac:dyDescent="0.2">
      <c r="A4" s="5" t="s">
        <v>26</v>
      </c>
      <c r="B4" s="120" t="s">
        <v>157</v>
      </c>
      <c r="C4" s="120"/>
      <c r="D4" s="120"/>
      <c r="E4" s="120"/>
      <c r="F4" s="120"/>
      <c r="G4" s="29"/>
      <c r="H4" s="30"/>
      <c r="I4" s="30"/>
      <c r="J4" s="30"/>
      <c r="K4" s="31"/>
      <c r="L4" s="25"/>
      <c r="M4" s="25"/>
      <c r="N4" s="25"/>
      <c r="O4" s="23"/>
      <c r="P4" s="24"/>
      <c r="Q4" s="24"/>
      <c r="R4" s="24"/>
    </row>
    <row r="5" spans="1:18" x14ac:dyDescent="0.2">
      <c r="A5" s="32"/>
      <c r="B5" s="32"/>
      <c r="C5" s="32"/>
      <c r="D5" s="66"/>
      <c r="E5" s="33"/>
      <c r="F5" s="28"/>
      <c r="G5" s="28"/>
      <c r="H5" s="28"/>
      <c r="I5" s="28"/>
      <c r="J5" s="23"/>
      <c r="K5" s="25"/>
      <c r="L5" s="25"/>
      <c r="M5" s="25"/>
      <c r="N5" s="25"/>
      <c r="O5" s="23"/>
      <c r="P5" s="24"/>
      <c r="Q5" s="24"/>
      <c r="R5" s="24"/>
    </row>
    <row r="6" spans="1:18" x14ac:dyDescent="0.2">
      <c r="A6" s="34">
        <v>1</v>
      </c>
      <c r="B6" s="34" t="s">
        <v>27</v>
      </c>
      <c r="C6" s="34" t="s">
        <v>5</v>
      </c>
      <c r="D6" s="34" t="s">
        <v>6</v>
      </c>
      <c r="E6" s="34" t="s">
        <v>7</v>
      </c>
      <c r="F6" s="34" t="s">
        <v>12</v>
      </c>
      <c r="G6" s="34" t="s">
        <v>8</v>
      </c>
      <c r="H6" s="34" t="s">
        <v>13</v>
      </c>
      <c r="I6" s="34" t="s">
        <v>14</v>
      </c>
      <c r="J6" s="34" t="s">
        <v>15</v>
      </c>
    </row>
    <row r="7" spans="1:18" ht="48" x14ac:dyDescent="0.2">
      <c r="A7" s="35" t="s">
        <v>28</v>
      </c>
      <c r="B7" s="35" t="s">
        <v>29</v>
      </c>
      <c r="C7" s="35" t="s">
        <v>30</v>
      </c>
      <c r="D7" s="36" t="s">
        <v>31</v>
      </c>
      <c r="E7" s="36" t="s">
        <v>32</v>
      </c>
      <c r="F7" s="37" t="s">
        <v>33</v>
      </c>
      <c r="G7" s="37" t="s">
        <v>34</v>
      </c>
      <c r="H7" s="108" t="s">
        <v>158</v>
      </c>
      <c r="I7" s="36" t="s">
        <v>35</v>
      </c>
      <c r="J7" s="36" t="s">
        <v>36</v>
      </c>
    </row>
    <row r="8" spans="1:18" ht="16.5" customHeight="1" x14ac:dyDescent="0.2">
      <c r="A8" s="6"/>
      <c r="B8" s="34"/>
      <c r="C8" s="42"/>
      <c r="D8" s="43"/>
      <c r="E8" s="14" t="s">
        <v>37</v>
      </c>
      <c r="F8" s="44"/>
      <c r="G8" s="44"/>
      <c r="H8" s="16"/>
      <c r="I8" s="7"/>
      <c r="J8" s="7"/>
    </row>
    <row r="9" spans="1:18" ht="33.75" customHeight="1" x14ac:dyDescent="0.2">
      <c r="A9" s="124" t="s">
        <v>38</v>
      </c>
      <c r="B9" s="6" t="s">
        <v>3</v>
      </c>
      <c r="C9" s="40" t="s">
        <v>39</v>
      </c>
      <c r="D9" s="20" t="s">
        <v>95</v>
      </c>
      <c r="E9" s="76">
        <v>11687.76</v>
      </c>
      <c r="F9" s="93" t="s">
        <v>156</v>
      </c>
      <c r="G9" s="94" t="s">
        <v>11</v>
      </c>
      <c r="H9" s="95">
        <v>42156</v>
      </c>
      <c r="I9" s="95">
        <v>42186</v>
      </c>
      <c r="J9" s="96" t="s">
        <v>10</v>
      </c>
    </row>
    <row r="10" spans="1:18" ht="42" customHeight="1" x14ac:dyDescent="0.2">
      <c r="A10" s="124"/>
      <c r="B10" s="6" t="s">
        <v>27</v>
      </c>
      <c r="C10" s="38" t="s">
        <v>162</v>
      </c>
      <c r="D10" s="9" t="s">
        <v>119</v>
      </c>
      <c r="E10" s="73">
        <v>4076.64</v>
      </c>
      <c r="F10" s="14" t="s">
        <v>63</v>
      </c>
      <c r="G10" s="1" t="s">
        <v>64</v>
      </c>
      <c r="H10" s="16">
        <v>41913</v>
      </c>
      <c r="I10" s="16">
        <v>41944</v>
      </c>
      <c r="J10" s="4" t="s">
        <v>73</v>
      </c>
    </row>
    <row r="11" spans="1:18" ht="33.75" customHeight="1" x14ac:dyDescent="0.2">
      <c r="A11" s="124"/>
      <c r="B11" s="6" t="s">
        <v>99</v>
      </c>
      <c r="C11" s="38" t="s">
        <v>163</v>
      </c>
      <c r="D11" s="9" t="s">
        <v>120</v>
      </c>
      <c r="E11" s="73">
        <v>3154.38</v>
      </c>
      <c r="F11" s="14" t="s">
        <v>63</v>
      </c>
      <c r="G11" s="1" t="s">
        <v>64</v>
      </c>
      <c r="H11" s="16">
        <v>42064</v>
      </c>
      <c r="I11" s="16">
        <v>42095</v>
      </c>
      <c r="J11" s="4" t="s">
        <v>73</v>
      </c>
    </row>
    <row r="12" spans="1:18" x14ac:dyDescent="0.2">
      <c r="A12" s="124"/>
      <c r="B12" s="6"/>
      <c r="C12" s="38"/>
      <c r="D12" s="68" t="s">
        <v>40</v>
      </c>
      <c r="E12" s="72">
        <f>SUM(E9:E11)</f>
        <v>18918.78</v>
      </c>
      <c r="F12" s="41"/>
      <c r="G12" s="41"/>
      <c r="H12" s="16"/>
      <c r="I12" s="7"/>
      <c r="J12" s="7"/>
      <c r="L12" s="75"/>
    </row>
    <row r="13" spans="1:18" ht="18.75" customHeight="1" x14ac:dyDescent="0.2">
      <c r="A13" s="6"/>
      <c r="B13" s="34"/>
      <c r="C13" s="42"/>
      <c r="D13" s="43"/>
      <c r="E13" s="14" t="s">
        <v>37</v>
      </c>
      <c r="F13" s="44"/>
      <c r="G13" s="44"/>
      <c r="H13" s="16"/>
      <c r="I13" s="7"/>
      <c r="J13" s="7"/>
    </row>
    <row r="14" spans="1:18" ht="29.25" customHeight="1" x14ac:dyDescent="0.2">
      <c r="A14" s="124" t="s">
        <v>41</v>
      </c>
      <c r="B14" s="80" t="s">
        <v>78</v>
      </c>
      <c r="C14" s="40" t="s">
        <v>113</v>
      </c>
      <c r="D14" s="20" t="s">
        <v>114</v>
      </c>
      <c r="E14" s="57">
        <v>1482.12</v>
      </c>
      <c r="F14" s="97" t="s">
        <v>96</v>
      </c>
      <c r="G14" s="94" t="s">
        <v>80</v>
      </c>
      <c r="H14" s="95">
        <v>41883</v>
      </c>
      <c r="I14" s="95">
        <v>41913</v>
      </c>
      <c r="J14" s="96" t="s">
        <v>81</v>
      </c>
      <c r="K14" s="83"/>
    </row>
    <row r="15" spans="1:18" ht="33" customHeight="1" x14ac:dyDescent="0.2">
      <c r="A15" s="124"/>
      <c r="B15" s="6" t="s">
        <v>1</v>
      </c>
      <c r="C15" s="38" t="s">
        <v>18</v>
      </c>
      <c r="D15" s="8" t="s">
        <v>115</v>
      </c>
      <c r="E15" s="7">
        <v>505.32</v>
      </c>
      <c r="F15" s="58" t="s">
        <v>79</v>
      </c>
      <c r="G15" s="1" t="s">
        <v>80</v>
      </c>
      <c r="H15" s="16">
        <v>42064</v>
      </c>
      <c r="I15" s="16">
        <v>42095</v>
      </c>
      <c r="J15" s="4" t="s">
        <v>81</v>
      </c>
    </row>
    <row r="16" spans="1:18" ht="50.25" customHeight="1" x14ac:dyDescent="0.2">
      <c r="A16" s="124"/>
      <c r="B16" s="6" t="s">
        <v>5</v>
      </c>
      <c r="C16" s="38" t="s">
        <v>19</v>
      </c>
      <c r="D16" s="9" t="s">
        <v>116</v>
      </c>
      <c r="E16" s="7">
        <v>5423.32</v>
      </c>
      <c r="F16" s="58" t="s">
        <v>79</v>
      </c>
      <c r="G16" s="1" t="s">
        <v>80</v>
      </c>
      <c r="H16" s="16">
        <v>42156</v>
      </c>
      <c r="I16" s="16">
        <v>42186</v>
      </c>
      <c r="J16" s="4" t="s">
        <v>81</v>
      </c>
    </row>
    <row r="17" spans="1:10" x14ac:dyDescent="0.2">
      <c r="A17" s="124"/>
      <c r="B17" s="6"/>
      <c r="C17" s="47"/>
      <c r="D17" s="69" t="s">
        <v>42</v>
      </c>
      <c r="E17" s="45">
        <f>SUM(E14:E16)</f>
        <v>7410.7599999999993</v>
      </c>
      <c r="F17" s="48"/>
      <c r="G17" s="48"/>
      <c r="H17" s="16"/>
      <c r="I17" s="51"/>
      <c r="J17" s="51"/>
    </row>
    <row r="18" spans="1:10" ht="24.95" customHeight="1" x14ac:dyDescent="0.2">
      <c r="A18" s="56"/>
      <c r="B18" s="6"/>
      <c r="C18" s="52"/>
      <c r="D18" s="67"/>
      <c r="E18" s="14" t="s">
        <v>37</v>
      </c>
      <c r="F18" s="48"/>
      <c r="G18" s="48"/>
      <c r="H18" s="46"/>
      <c r="I18" s="51"/>
      <c r="J18" s="51"/>
    </row>
    <row r="19" spans="1:10" ht="27.75" customHeight="1" x14ac:dyDescent="0.2">
      <c r="A19" s="124" t="s">
        <v>43</v>
      </c>
      <c r="B19" s="6" t="s">
        <v>3</v>
      </c>
      <c r="C19" s="38" t="s">
        <v>136</v>
      </c>
      <c r="D19" s="2" t="s">
        <v>140</v>
      </c>
      <c r="E19" s="7">
        <v>415.98</v>
      </c>
      <c r="F19" s="14" t="s">
        <v>63</v>
      </c>
      <c r="G19" s="1" t="s">
        <v>11</v>
      </c>
      <c r="H19" s="16">
        <v>41913</v>
      </c>
      <c r="I19" s="16">
        <v>41944</v>
      </c>
      <c r="J19" s="4" t="s">
        <v>10</v>
      </c>
    </row>
    <row r="20" spans="1:10" ht="54.75" customHeight="1" x14ac:dyDescent="0.2">
      <c r="A20" s="124"/>
      <c r="B20" s="6" t="s">
        <v>97</v>
      </c>
      <c r="C20" s="38" t="s">
        <v>131</v>
      </c>
      <c r="D20" s="2" t="s">
        <v>132</v>
      </c>
      <c r="E20" s="71">
        <v>1969.99</v>
      </c>
      <c r="F20" s="14" t="s">
        <v>63</v>
      </c>
      <c r="G20" s="1" t="s">
        <v>64</v>
      </c>
      <c r="H20" s="16">
        <v>41913</v>
      </c>
      <c r="I20" s="16">
        <v>41944</v>
      </c>
      <c r="J20" s="4" t="s">
        <v>73</v>
      </c>
    </row>
    <row r="21" spans="1:10" ht="27.75" customHeight="1" x14ac:dyDescent="0.2">
      <c r="A21" s="124"/>
      <c r="B21" s="6" t="s">
        <v>5</v>
      </c>
      <c r="C21" s="38" t="s">
        <v>16</v>
      </c>
      <c r="D21" s="8" t="s">
        <v>133</v>
      </c>
      <c r="E21" s="71">
        <v>461.72</v>
      </c>
      <c r="F21" s="14" t="s">
        <v>74</v>
      </c>
      <c r="G21" s="1" t="s">
        <v>75</v>
      </c>
      <c r="H21" s="16">
        <v>42036</v>
      </c>
      <c r="I21" s="16">
        <v>42064</v>
      </c>
      <c r="J21" s="4" t="s">
        <v>76</v>
      </c>
    </row>
    <row r="22" spans="1:10" ht="27.75" customHeight="1" x14ac:dyDescent="0.2">
      <c r="A22" s="124"/>
      <c r="B22" s="98" t="s">
        <v>6</v>
      </c>
      <c r="C22" s="99" t="s">
        <v>17</v>
      </c>
      <c r="D22" s="100" t="s">
        <v>134</v>
      </c>
      <c r="E22" s="101">
        <v>495.08</v>
      </c>
      <c r="F22" s="93" t="s">
        <v>96</v>
      </c>
      <c r="G22" s="94" t="s">
        <v>64</v>
      </c>
      <c r="H22" s="95">
        <v>41883</v>
      </c>
      <c r="I22" s="95">
        <v>41913</v>
      </c>
      <c r="J22" s="96" t="s">
        <v>73</v>
      </c>
    </row>
    <row r="23" spans="1:10" ht="38.25" customHeight="1" x14ac:dyDescent="0.2">
      <c r="A23" s="124"/>
      <c r="B23" s="6" t="s">
        <v>7</v>
      </c>
      <c r="C23" s="38" t="s">
        <v>135</v>
      </c>
      <c r="D23" s="8" t="s">
        <v>141</v>
      </c>
      <c r="E23" s="71">
        <v>2111.2199999999998</v>
      </c>
      <c r="F23" s="14" t="s">
        <v>63</v>
      </c>
      <c r="G23" s="1" t="s">
        <v>64</v>
      </c>
      <c r="H23" s="16">
        <v>42278</v>
      </c>
      <c r="I23" s="16">
        <v>42309</v>
      </c>
      <c r="J23" s="4" t="s">
        <v>73</v>
      </c>
    </row>
    <row r="24" spans="1:10" x14ac:dyDescent="0.2">
      <c r="A24" s="124"/>
      <c r="B24" s="34"/>
      <c r="C24" s="42"/>
      <c r="D24" s="69" t="s">
        <v>77</v>
      </c>
      <c r="E24" s="17">
        <f>SUM(E19:E23)</f>
        <v>5453.99</v>
      </c>
      <c r="F24" s="41"/>
      <c r="G24" s="41"/>
      <c r="H24" s="53"/>
      <c r="I24" s="7"/>
      <c r="J24" s="7"/>
    </row>
    <row r="25" spans="1:10" ht="24.95" customHeight="1" x14ac:dyDescent="0.2">
      <c r="A25" s="39"/>
      <c r="B25" s="6"/>
      <c r="C25" s="38"/>
      <c r="D25" s="2"/>
      <c r="E25" s="14" t="s">
        <v>37</v>
      </c>
      <c r="F25" s="1"/>
      <c r="G25" s="1"/>
      <c r="H25" s="7"/>
      <c r="I25" s="7"/>
      <c r="J25" s="7"/>
    </row>
    <row r="26" spans="1:10" ht="28.5" customHeight="1" x14ac:dyDescent="0.2">
      <c r="A26" s="125" t="s">
        <v>44</v>
      </c>
      <c r="B26" s="106" t="s">
        <v>159</v>
      </c>
      <c r="C26" s="38" t="s">
        <v>164</v>
      </c>
      <c r="D26" s="19" t="s">
        <v>83</v>
      </c>
      <c r="E26" s="71">
        <v>712.55988294300141</v>
      </c>
      <c r="F26" s="14" t="s">
        <v>74</v>
      </c>
      <c r="G26" s="1" t="s">
        <v>75</v>
      </c>
      <c r="H26" s="16">
        <v>41913</v>
      </c>
      <c r="I26" s="16">
        <v>41944</v>
      </c>
      <c r="J26" s="4" t="s">
        <v>76</v>
      </c>
    </row>
    <row r="27" spans="1:10" ht="24.95" customHeight="1" x14ac:dyDescent="0.2">
      <c r="A27" s="126"/>
      <c r="B27" s="106" t="s">
        <v>160</v>
      </c>
      <c r="C27" s="38" t="s">
        <v>165</v>
      </c>
      <c r="D27" s="19" t="s">
        <v>84</v>
      </c>
      <c r="E27" s="71">
        <v>944.90810807340677</v>
      </c>
      <c r="F27" s="14" t="s">
        <v>63</v>
      </c>
      <c r="G27" s="1" t="s">
        <v>64</v>
      </c>
      <c r="H27" s="16">
        <v>42064</v>
      </c>
      <c r="I27" s="16">
        <v>42095</v>
      </c>
      <c r="J27" s="4" t="s">
        <v>73</v>
      </c>
    </row>
    <row r="28" spans="1:10" ht="28.5" customHeight="1" x14ac:dyDescent="0.2">
      <c r="A28" s="126"/>
      <c r="B28" s="106" t="s">
        <v>161</v>
      </c>
      <c r="C28" s="38" t="s">
        <v>166</v>
      </c>
      <c r="D28" s="9" t="s">
        <v>85</v>
      </c>
      <c r="E28" s="73">
        <v>2291.1241305386466</v>
      </c>
      <c r="F28" s="14" t="s">
        <v>63</v>
      </c>
      <c r="G28" s="41" t="s">
        <v>64</v>
      </c>
      <c r="H28" s="16">
        <v>42064</v>
      </c>
      <c r="I28" s="16">
        <v>42095</v>
      </c>
      <c r="J28" s="4" t="s">
        <v>73</v>
      </c>
    </row>
    <row r="29" spans="1:10" ht="18" customHeight="1" x14ac:dyDescent="0.2">
      <c r="A29" s="107"/>
      <c r="B29" s="34"/>
      <c r="C29" s="42"/>
      <c r="D29" s="68" t="s">
        <v>77</v>
      </c>
      <c r="E29" s="72">
        <f>SUM(E26:E28)</f>
        <v>3948.5921215550547</v>
      </c>
      <c r="F29" s="55"/>
      <c r="G29" s="55"/>
      <c r="H29" s="16"/>
      <c r="I29" s="7"/>
      <c r="J29" s="7"/>
    </row>
    <row r="30" spans="1:10" x14ac:dyDescent="0.2">
      <c r="A30" s="15"/>
      <c r="B30" s="6"/>
      <c r="C30" s="6"/>
      <c r="D30" s="2"/>
      <c r="E30" s="14" t="s">
        <v>37</v>
      </c>
      <c r="F30" s="1"/>
      <c r="G30" s="1"/>
      <c r="H30" s="7"/>
      <c r="I30" s="7"/>
      <c r="J30" s="7"/>
    </row>
    <row r="31" spans="1:10" ht="24.75" customHeight="1" x14ac:dyDescent="0.2">
      <c r="A31" s="127" t="s">
        <v>45</v>
      </c>
      <c r="B31" s="106" t="s">
        <v>3</v>
      </c>
      <c r="C31" s="38" t="s">
        <v>167</v>
      </c>
      <c r="D31" s="8" t="s">
        <v>89</v>
      </c>
      <c r="E31" s="71">
        <v>1143.7705674150061</v>
      </c>
      <c r="F31" s="10" t="s">
        <v>86</v>
      </c>
      <c r="G31" s="41" t="s">
        <v>87</v>
      </c>
      <c r="H31" s="16">
        <v>42064</v>
      </c>
      <c r="I31" s="16">
        <v>42095</v>
      </c>
      <c r="J31" s="12" t="s">
        <v>88</v>
      </c>
    </row>
    <row r="32" spans="1:10" ht="25.5" customHeight="1" x14ac:dyDescent="0.2">
      <c r="A32" s="128"/>
      <c r="B32" s="106" t="s">
        <v>27</v>
      </c>
      <c r="C32" s="38" t="s">
        <v>168</v>
      </c>
      <c r="D32" s="9" t="s">
        <v>98</v>
      </c>
      <c r="E32" s="71">
        <v>1393.9372586046929</v>
      </c>
      <c r="F32" s="10" t="s">
        <v>86</v>
      </c>
      <c r="G32" s="41" t="s">
        <v>87</v>
      </c>
      <c r="H32" s="16">
        <v>42064</v>
      </c>
      <c r="I32" s="16">
        <v>42095</v>
      </c>
      <c r="J32" s="12" t="s">
        <v>88</v>
      </c>
    </row>
    <row r="33" spans="1:10" x14ac:dyDescent="0.2">
      <c r="A33" s="6"/>
      <c r="B33" s="34"/>
      <c r="C33" s="42"/>
      <c r="D33" s="69" t="s">
        <v>40</v>
      </c>
      <c r="E33" s="78">
        <f>SUM(E31:E32)</f>
        <v>2537.707826019699</v>
      </c>
      <c r="F33" s="44"/>
      <c r="G33" s="44"/>
      <c r="H33" s="16"/>
      <c r="I33" s="7"/>
      <c r="J33" s="7"/>
    </row>
    <row r="34" spans="1:10" ht="14.25" customHeight="1" x14ac:dyDescent="0.2">
      <c r="A34" s="15"/>
      <c r="B34" s="34"/>
      <c r="C34" s="42"/>
      <c r="D34" s="43"/>
      <c r="E34" s="14" t="s">
        <v>37</v>
      </c>
      <c r="F34" s="44"/>
      <c r="G34" s="44"/>
      <c r="H34" s="16"/>
      <c r="I34" s="7"/>
      <c r="J34" s="7"/>
    </row>
    <row r="35" spans="1:10" ht="60" customHeight="1" x14ac:dyDescent="0.2">
      <c r="A35" s="124" t="s">
        <v>46</v>
      </c>
      <c r="B35" s="89" t="s">
        <v>3</v>
      </c>
      <c r="C35" s="90" t="s">
        <v>47</v>
      </c>
      <c r="D35" s="102" t="s">
        <v>121</v>
      </c>
      <c r="E35" s="92">
        <f>[1]投资估算表!$E$4/3210*(1672+671)+[1]投资估算表!$E$5+[1]投资估算表!$E$6/1727*628</f>
        <v>4592.8911620408489</v>
      </c>
      <c r="F35" s="14" t="s">
        <v>2</v>
      </c>
      <c r="G35" s="103" t="s">
        <v>123</v>
      </c>
      <c r="H35" s="104">
        <v>41883</v>
      </c>
      <c r="I35" s="104">
        <v>41913</v>
      </c>
      <c r="J35" s="105" t="s">
        <v>124</v>
      </c>
    </row>
    <row r="36" spans="1:10" ht="24" customHeight="1" x14ac:dyDescent="0.2">
      <c r="A36" s="124"/>
      <c r="B36" s="6" t="s">
        <v>97</v>
      </c>
      <c r="C36" s="38" t="s">
        <v>125</v>
      </c>
      <c r="D36" s="8" t="s">
        <v>126</v>
      </c>
      <c r="E36" s="71">
        <f>[1]投资估算表!$E$4/3210*867</f>
        <v>1163.5779201050327</v>
      </c>
      <c r="F36" s="14" t="s">
        <v>122</v>
      </c>
      <c r="G36" s="1" t="s">
        <v>123</v>
      </c>
      <c r="H36" s="16">
        <v>42095</v>
      </c>
      <c r="I36" s="16">
        <v>42125</v>
      </c>
      <c r="J36" s="4" t="s">
        <v>124</v>
      </c>
    </row>
    <row r="37" spans="1:10" ht="24" customHeight="1" x14ac:dyDescent="0.2">
      <c r="A37" s="124"/>
      <c r="B37" s="6" t="s">
        <v>127</v>
      </c>
      <c r="C37" s="38" t="s">
        <v>20</v>
      </c>
      <c r="D37" s="8" t="s">
        <v>128</v>
      </c>
      <c r="E37" s="71">
        <f>[1]投资估算表!$E$6/1727*1099</f>
        <v>1771.6203043608261</v>
      </c>
      <c r="F37" s="14" t="s">
        <v>122</v>
      </c>
      <c r="G37" s="1" t="s">
        <v>123</v>
      </c>
      <c r="H37" s="16">
        <v>42095</v>
      </c>
      <c r="I37" s="16">
        <v>42125</v>
      </c>
      <c r="J37" s="4" t="s">
        <v>124</v>
      </c>
    </row>
    <row r="38" spans="1:10" ht="39.75" customHeight="1" x14ac:dyDescent="0.2">
      <c r="A38" s="124"/>
      <c r="B38" s="6" t="s">
        <v>6</v>
      </c>
      <c r="C38" s="38" t="s">
        <v>21</v>
      </c>
      <c r="D38" s="9" t="s">
        <v>129</v>
      </c>
      <c r="E38" s="71">
        <f>[1]投资估算表!$E$9+[1]投资估算表!$E$10</f>
        <v>3019.4771855365457</v>
      </c>
      <c r="F38" s="14" t="s">
        <v>122</v>
      </c>
      <c r="G38" s="1" t="s">
        <v>123</v>
      </c>
      <c r="H38" s="16">
        <v>42095</v>
      </c>
      <c r="I38" s="16">
        <v>42125</v>
      </c>
      <c r="J38" s="4" t="s">
        <v>124</v>
      </c>
    </row>
    <row r="39" spans="1:10" ht="24" x14ac:dyDescent="0.2">
      <c r="A39" s="124"/>
      <c r="B39" s="89" t="s">
        <v>7</v>
      </c>
      <c r="C39" s="90" t="s">
        <v>22</v>
      </c>
      <c r="D39" s="91" t="s">
        <v>65</v>
      </c>
      <c r="E39" s="92">
        <f>[1]投资估算表!$E$8</f>
        <v>907.64847592577485</v>
      </c>
      <c r="F39" s="14" t="s">
        <v>2</v>
      </c>
      <c r="G39" s="1" t="s">
        <v>123</v>
      </c>
      <c r="H39" s="16">
        <v>41913</v>
      </c>
      <c r="I39" s="16">
        <v>41944</v>
      </c>
      <c r="J39" s="4" t="s">
        <v>124</v>
      </c>
    </row>
    <row r="40" spans="1:10" ht="19.5" customHeight="1" x14ac:dyDescent="0.2">
      <c r="A40" s="124"/>
      <c r="B40" s="34"/>
      <c r="C40" s="42"/>
      <c r="D40" s="69" t="s">
        <v>130</v>
      </c>
      <c r="E40" s="77">
        <f>SUM(E35:E39)</f>
        <v>11455.215047969028</v>
      </c>
      <c r="F40" s="41"/>
      <c r="G40" s="41"/>
      <c r="H40" s="16"/>
      <c r="I40" s="7"/>
      <c r="J40" s="7"/>
    </row>
    <row r="41" spans="1:10" x14ac:dyDescent="0.2">
      <c r="A41" s="56"/>
      <c r="B41" s="34"/>
      <c r="C41" s="42"/>
      <c r="D41" s="43"/>
      <c r="E41" s="14" t="s">
        <v>37</v>
      </c>
      <c r="F41" s="44"/>
      <c r="G41" s="44"/>
      <c r="H41" s="16"/>
      <c r="I41" s="7"/>
      <c r="J41" s="7"/>
    </row>
    <row r="42" spans="1:10" ht="39" customHeight="1" x14ac:dyDescent="0.2">
      <c r="A42" s="127" t="s">
        <v>48</v>
      </c>
      <c r="B42" s="6" t="s">
        <v>105</v>
      </c>
      <c r="C42" s="38" t="s">
        <v>106</v>
      </c>
      <c r="D42" s="8" t="s">
        <v>107</v>
      </c>
      <c r="E42" s="7">
        <v>3464.42</v>
      </c>
      <c r="F42" s="14" t="s">
        <v>70</v>
      </c>
      <c r="G42" s="1" t="s">
        <v>68</v>
      </c>
      <c r="H42" s="16">
        <v>42401</v>
      </c>
      <c r="I42" s="16">
        <v>42430</v>
      </c>
      <c r="J42" s="12" t="s">
        <v>69</v>
      </c>
    </row>
    <row r="43" spans="1:10" ht="64.5" customHeight="1" x14ac:dyDescent="0.2">
      <c r="A43" s="129"/>
      <c r="B43" s="15" t="s">
        <v>1</v>
      </c>
      <c r="C43" s="38" t="s">
        <v>4</v>
      </c>
      <c r="D43" s="81" t="s">
        <v>108</v>
      </c>
      <c r="E43" s="82">
        <v>5461</v>
      </c>
      <c r="F43" s="14" t="s">
        <v>70</v>
      </c>
      <c r="G43" s="1" t="s">
        <v>68</v>
      </c>
      <c r="H43" s="16">
        <v>42036</v>
      </c>
      <c r="I43" s="16">
        <v>42064</v>
      </c>
      <c r="J43" s="12" t="s">
        <v>69</v>
      </c>
    </row>
    <row r="44" spans="1:10" ht="55.5" customHeight="1" x14ac:dyDescent="0.2">
      <c r="A44" s="128"/>
      <c r="B44" s="6" t="s">
        <v>109</v>
      </c>
      <c r="C44" s="38" t="s">
        <v>112</v>
      </c>
      <c r="D44" s="9" t="s">
        <v>110</v>
      </c>
      <c r="E44" s="7">
        <v>525.24</v>
      </c>
      <c r="F44" s="14" t="s">
        <v>70</v>
      </c>
      <c r="G44" s="1" t="s">
        <v>68</v>
      </c>
      <c r="H44" s="16">
        <v>42217</v>
      </c>
      <c r="I44" s="16">
        <v>42248</v>
      </c>
      <c r="J44" s="12" t="s">
        <v>69</v>
      </c>
    </row>
    <row r="45" spans="1:10" x14ac:dyDescent="0.2">
      <c r="A45" s="15"/>
      <c r="B45" s="34"/>
      <c r="C45" s="42"/>
      <c r="D45" s="49" t="s">
        <v>111</v>
      </c>
      <c r="E45" s="3">
        <f>SUM(E42:E44)</f>
        <v>9450.66</v>
      </c>
      <c r="F45" s="44"/>
      <c r="G45" s="44"/>
      <c r="H45" s="16"/>
      <c r="I45" s="7"/>
      <c r="J45" s="7"/>
    </row>
    <row r="46" spans="1:10" ht="39" customHeight="1" x14ac:dyDescent="0.2">
      <c r="A46" s="125" t="s">
        <v>49</v>
      </c>
      <c r="B46" s="6" t="s">
        <v>3</v>
      </c>
      <c r="C46" s="38" t="s">
        <v>169</v>
      </c>
      <c r="D46" s="8" t="s">
        <v>137</v>
      </c>
      <c r="E46" s="7">
        <v>5501.94</v>
      </c>
      <c r="F46" s="14" t="s">
        <v>74</v>
      </c>
      <c r="G46" s="1" t="s">
        <v>75</v>
      </c>
      <c r="H46" s="16">
        <v>42309</v>
      </c>
      <c r="I46" s="16">
        <v>42339</v>
      </c>
      <c r="J46" s="4" t="s">
        <v>76</v>
      </c>
    </row>
    <row r="47" spans="1:10" ht="37.5" customHeight="1" x14ac:dyDescent="0.2">
      <c r="A47" s="126"/>
      <c r="B47" s="6" t="s">
        <v>27</v>
      </c>
      <c r="C47" s="38" t="s">
        <v>170</v>
      </c>
      <c r="D47" s="8" t="s">
        <v>138</v>
      </c>
      <c r="E47" s="7">
        <v>583.70000000000005</v>
      </c>
      <c r="F47" s="14" t="s">
        <v>2</v>
      </c>
      <c r="G47" s="1" t="s">
        <v>11</v>
      </c>
      <c r="H47" s="16">
        <v>41944</v>
      </c>
      <c r="I47" s="16">
        <v>41974</v>
      </c>
      <c r="J47" s="4" t="s">
        <v>10</v>
      </c>
    </row>
    <row r="48" spans="1:10" ht="49.5" x14ac:dyDescent="0.2">
      <c r="A48" s="126"/>
      <c r="B48" s="6" t="s">
        <v>99</v>
      </c>
      <c r="C48" s="38" t="s">
        <v>171</v>
      </c>
      <c r="D48" s="9" t="s">
        <v>139</v>
      </c>
      <c r="E48" s="59">
        <v>674.33</v>
      </c>
      <c r="F48" s="14" t="s">
        <v>63</v>
      </c>
      <c r="G48" s="1" t="s">
        <v>64</v>
      </c>
      <c r="H48" s="16">
        <v>42248</v>
      </c>
      <c r="I48" s="16">
        <v>42278</v>
      </c>
      <c r="J48" s="4" t="s">
        <v>73</v>
      </c>
    </row>
    <row r="49" spans="1:10" ht="16.5" customHeight="1" x14ac:dyDescent="0.2">
      <c r="A49" s="107"/>
      <c r="B49" s="34"/>
      <c r="C49" s="42"/>
      <c r="D49" s="68" t="s">
        <v>82</v>
      </c>
      <c r="E49" s="17">
        <f>SUM(E46:E48)</f>
        <v>6759.9699999999993</v>
      </c>
      <c r="F49" s="41"/>
      <c r="G49" s="41"/>
      <c r="H49" s="16"/>
      <c r="I49" s="7"/>
      <c r="J49" s="7"/>
    </row>
    <row r="50" spans="1:10" x14ac:dyDescent="0.2">
      <c r="A50" s="127" t="s">
        <v>93</v>
      </c>
      <c r="B50" s="6"/>
      <c r="C50" s="38"/>
      <c r="D50" s="2"/>
      <c r="E50" s="14" t="s">
        <v>37</v>
      </c>
      <c r="F50" s="1"/>
      <c r="G50" s="1"/>
      <c r="H50" s="7"/>
      <c r="I50" s="7"/>
      <c r="J50" s="7"/>
    </row>
    <row r="51" spans="1:10" ht="38.25" x14ac:dyDescent="0.2">
      <c r="A51" s="129"/>
      <c r="B51" s="6" t="s">
        <v>66</v>
      </c>
      <c r="C51" s="38" t="s">
        <v>67</v>
      </c>
      <c r="D51" s="8" t="s">
        <v>103</v>
      </c>
      <c r="E51" s="71">
        <v>5401.7057678914198</v>
      </c>
      <c r="F51" s="4" t="s">
        <v>70</v>
      </c>
      <c r="G51" s="1" t="s">
        <v>68</v>
      </c>
      <c r="H51" s="16">
        <v>41944</v>
      </c>
      <c r="I51" s="16">
        <v>41974</v>
      </c>
      <c r="J51" s="7" t="s">
        <v>69</v>
      </c>
    </row>
    <row r="52" spans="1:10" ht="30.75" customHeight="1" x14ac:dyDescent="0.2">
      <c r="A52" s="130"/>
      <c r="B52" s="6" t="s">
        <v>100</v>
      </c>
      <c r="C52" s="38" t="s">
        <v>102</v>
      </c>
      <c r="D52" s="8" t="s">
        <v>104</v>
      </c>
      <c r="E52" s="71">
        <v>3054.55652180984</v>
      </c>
      <c r="F52" s="4" t="s">
        <v>70</v>
      </c>
      <c r="G52" s="7" t="s">
        <v>68</v>
      </c>
      <c r="H52" s="16">
        <v>42186</v>
      </c>
      <c r="I52" s="16">
        <v>42217</v>
      </c>
      <c r="J52" s="11" t="s">
        <v>69</v>
      </c>
    </row>
    <row r="53" spans="1:10" ht="36" customHeight="1" x14ac:dyDescent="0.2">
      <c r="A53" s="130"/>
      <c r="B53" s="6" t="s">
        <v>99</v>
      </c>
      <c r="C53" s="40" t="s">
        <v>71</v>
      </c>
      <c r="D53" s="20" t="s">
        <v>94</v>
      </c>
      <c r="E53" s="18">
        <v>1143.06</v>
      </c>
      <c r="F53" s="79" t="s">
        <v>101</v>
      </c>
      <c r="G53" s="57" t="s">
        <v>72</v>
      </c>
      <c r="H53" s="95">
        <v>41913</v>
      </c>
      <c r="I53" s="95">
        <v>41944</v>
      </c>
      <c r="J53" s="117" t="s">
        <v>69</v>
      </c>
    </row>
    <row r="54" spans="1:10" ht="20.100000000000001" customHeight="1" x14ac:dyDescent="0.2">
      <c r="A54" s="6"/>
      <c r="B54" s="34"/>
      <c r="C54" s="42"/>
      <c r="D54" s="68" t="s">
        <v>50</v>
      </c>
      <c r="E54" s="74">
        <f>SUM(E51:E53)</f>
        <v>9599.3222897012583</v>
      </c>
      <c r="F54" s="44"/>
      <c r="G54" s="44"/>
      <c r="H54" s="16"/>
      <c r="I54" s="7"/>
      <c r="J54" s="7"/>
    </row>
    <row r="55" spans="1:10" ht="27.75" customHeight="1" x14ac:dyDescent="0.2">
      <c r="A55" s="121" t="s">
        <v>51</v>
      </c>
      <c r="B55" s="60"/>
      <c r="C55" s="61" t="s">
        <v>117</v>
      </c>
      <c r="D55" s="50"/>
      <c r="E55" s="14" t="s">
        <v>37</v>
      </c>
      <c r="F55" s="44"/>
      <c r="G55" s="44"/>
      <c r="H55" s="13"/>
      <c r="I55" s="7"/>
      <c r="J55" s="7"/>
    </row>
    <row r="56" spans="1:10" ht="27.75" customHeight="1" x14ac:dyDescent="0.2">
      <c r="A56" s="122"/>
      <c r="B56" s="7">
        <v>1</v>
      </c>
      <c r="C56" s="38" t="s">
        <v>173</v>
      </c>
      <c r="D56" s="109" t="s">
        <v>174</v>
      </c>
      <c r="E56" s="85">
        <f>60*6.1341</f>
        <v>368.04599999999999</v>
      </c>
      <c r="F56" s="110" t="s">
        <v>191</v>
      </c>
      <c r="G56" s="41" t="s">
        <v>176</v>
      </c>
      <c r="H56" s="16" t="s">
        <v>177</v>
      </c>
      <c r="I56" s="110" t="s">
        <v>175</v>
      </c>
      <c r="J56" s="111" t="s">
        <v>178</v>
      </c>
    </row>
    <row r="57" spans="1:10" ht="27.75" customHeight="1" x14ac:dyDescent="0.2">
      <c r="A57" s="122"/>
      <c r="B57" s="7">
        <v>2</v>
      </c>
      <c r="C57" s="38" t="s">
        <v>179</v>
      </c>
      <c r="D57" s="43" t="s">
        <v>180</v>
      </c>
      <c r="E57" s="85">
        <v>64.8</v>
      </c>
      <c r="F57" s="110"/>
      <c r="G57" s="41" t="s">
        <v>181</v>
      </c>
      <c r="H57" s="16" t="s">
        <v>182</v>
      </c>
      <c r="I57" s="110" t="s">
        <v>175</v>
      </c>
      <c r="J57" s="111" t="s">
        <v>178</v>
      </c>
    </row>
    <row r="58" spans="1:10" ht="20.100000000000001" customHeight="1" x14ac:dyDescent="0.2">
      <c r="A58" s="122"/>
      <c r="B58" s="7">
        <v>3</v>
      </c>
      <c r="C58" s="38" t="s">
        <v>144</v>
      </c>
      <c r="D58" s="43" t="s">
        <v>183</v>
      </c>
      <c r="E58" s="85">
        <v>113.4</v>
      </c>
      <c r="F58" s="110"/>
      <c r="G58" s="41" t="s">
        <v>181</v>
      </c>
      <c r="H58" s="16" t="s">
        <v>177</v>
      </c>
      <c r="I58" s="110" t="s">
        <v>175</v>
      </c>
      <c r="J58" s="111" t="s">
        <v>178</v>
      </c>
    </row>
    <row r="59" spans="1:10" ht="20.100000000000001" customHeight="1" x14ac:dyDescent="0.2">
      <c r="A59" s="122"/>
      <c r="B59" s="7">
        <v>4</v>
      </c>
      <c r="C59" s="38" t="s">
        <v>145</v>
      </c>
      <c r="D59" s="43" t="s">
        <v>184</v>
      </c>
      <c r="E59" s="85">
        <v>63.36</v>
      </c>
      <c r="F59" s="110"/>
      <c r="G59" s="41" t="s">
        <v>181</v>
      </c>
      <c r="H59" s="16" t="s">
        <v>182</v>
      </c>
      <c r="I59" s="110" t="s">
        <v>175</v>
      </c>
      <c r="J59" s="111" t="s">
        <v>178</v>
      </c>
    </row>
    <row r="60" spans="1:10" ht="20.100000000000001" customHeight="1" x14ac:dyDescent="0.2">
      <c r="A60" s="122"/>
      <c r="B60" s="7">
        <v>5</v>
      </c>
      <c r="C60" s="38" t="s">
        <v>172</v>
      </c>
      <c r="D60" s="43" t="s">
        <v>185</v>
      </c>
      <c r="E60" s="85">
        <v>179.2</v>
      </c>
      <c r="F60" s="110"/>
      <c r="G60" s="41" t="s">
        <v>181</v>
      </c>
      <c r="H60" s="16" t="s">
        <v>177</v>
      </c>
      <c r="I60" s="110" t="s">
        <v>175</v>
      </c>
      <c r="J60" s="111" t="s">
        <v>178</v>
      </c>
    </row>
    <row r="61" spans="1:10" ht="20.100000000000001" customHeight="1" x14ac:dyDescent="0.2">
      <c r="A61" s="122"/>
      <c r="B61" s="7">
        <v>6</v>
      </c>
      <c r="C61" s="38" t="s">
        <v>146</v>
      </c>
      <c r="D61" s="43" t="s">
        <v>186</v>
      </c>
      <c r="E61" s="85">
        <v>39.29</v>
      </c>
      <c r="F61" s="110"/>
      <c r="G61" s="41" t="s">
        <v>187</v>
      </c>
      <c r="H61" s="16" t="s">
        <v>182</v>
      </c>
      <c r="I61" s="110" t="s">
        <v>175</v>
      </c>
      <c r="J61" s="111" t="s">
        <v>178</v>
      </c>
    </row>
    <row r="62" spans="1:10" ht="20.100000000000001" customHeight="1" x14ac:dyDescent="0.2">
      <c r="A62" s="122"/>
      <c r="B62" s="7">
        <v>7</v>
      </c>
      <c r="C62" s="99" t="s">
        <v>147</v>
      </c>
      <c r="D62" s="112" t="s">
        <v>188</v>
      </c>
      <c r="E62" s="113">
        <v>122.68</v>
      </c>
      <c r="F62" s="114" t="s">
        <v>189</v>
      </c>
      <c r="G62" s="94" t="s">
        <v>190</v>
      </c>
      <c r="H62" s="115">
        <v>42095</v>
      </c>
      <c r="I62" s="115">
        <v>42125</v>
      </c>
      <c r="J62" s="116" t="s">
        <v>178</v>
      </c>
    </row>
    <row r="63" spans="1:10" ht="20.100000000000001" customHeight="1" x14ac:dyDescent="0.2">
      <c r="A63" s="122"/>
      <c r="B63" s="62"/>
      <c r="C63" s="84" t="s">
        <v>142</v>
      </c>
      <c r="D63" s="9"/>
      <c r="E63" s="85"/>
      <c r="F63" s="10"/>
      <c r="G63" s="41"/>
      <c r="H63" s="13"/>
      <c r="I63" s="13"/>
      <c r="J63" s="4"/>
    </row>
    <row r="64" spans="1:10" ht="34.5" customHeight="1" x14ac:dyDescent="0.2">
      <c r="A64" s="122"/>
      <c r="B64" s="62">
        <v>7</v>
      </c>
      <c r="C64" s="38" t="s">
        <v>148</v>
      </c>
      <c r="D64" s="9" t="s">
        <v>143</v>
      </c>
      <c r="E64" s="85">
        <v>184.02</v>
      </c>
      <c r="F64" s="110" t="s">
        <v>192</v>
      </c>
      <c r="G64" s="41" t="s">
        <v>53</v>
      </c>
      <c r="H64" s="13">
        <v>42064</v>
      </c>
      <c r="I64" s="13">
        <v>42095</v>
      </c>
      <c r="J64" s="4" t="s">
        <v>54</v>
      </c>
    </row>
    <row r="65" spans="1:10" ht="20.100000000000001" customHeight="1" x14ac:dyDescent="0.2">
      <c r="A65" s="122"/>
      <c r="B65" s="63"/>
      <c r="C65" s="84" t="s">
        <v>118</v>
      </c>
      <c r="D65" s="43"/>
      <c r="E65" s="86"/>
      <c r="F65" s="41"/>
      <c r="G65" s="41"/>
      <c r="H65" s="13"/>
      <c r="I65" s="7"/>
      <c r="J65" s="7"/>
    </row>
    <row r="66" spans="1:10" ht="20.100000000000001" customHeight="1" x14ac:dyDescent="0.2">
      <c r="A66" s="122"/>
      <c r="B66" s="7">
        <v>8</v>
      </c>
      <c r="C66" s="38" t="s">
        <v>149</v>
      </c>
      <c r="D66" s="9" t="s">
        <v>58</v>
      </c>
      <c r="E66" s="85">
        <v>370.06</v>
      </c>
      <c r="F66" s="110" t="s">
        <v>192</v>
      </c>
      <c r="G66" s="41" t="s">
        <v>53</v>
      </c>
      <c r="H66" s="13">
        <v>41760</v>
      </c>
      <c r="I66" s="13">
        <v>41852</v>
      </c>
      <c r="J66" s="4" t="s">
        <v>54</v>
      </c>
    </row>
    <row r="67" spans="1:10" ht="20.100000000000001" customHeight="1" x14ac:dyDescent="0.2">
      <c r="A67" s="122"/>
      <c r="B67" s="7">
        <v>9</v>
      </c>
      <c r="C67" s="38" t="s">
        <v>150</v>
      </c>
      <c r="D67" s="9" t="s">
        <v>90</v>
      </c>
      <c r="E67" s="85">
        <v>30</v>
      </c>
      <c r="F67" s="110" t="s">
        <v>70</v>
      </c>
      <c r="G67" s="41" t="s">
        <v>56</v>
      </c>
      <c r="H67" s="13">
        <v>41913</v>
      </c>
      <c r="I67" s="13">
        <v>41913</v>
      </c>
      <c r="J67" s="4" t="s">
        <v>54</v>
      </c>
    </row>
    <row r="68" spans="1:10" ht="20.100000000000001" customHeight="1" x14ac:dyDescent="0.2">
      <c r="A68" s="122"/>
      <c r="B68" s="7">
        <v>10</v>
      </c>
      <c r="C68" s="38" t="s">
        <v>151</v>
      </c>
      <c r="D68" s="9" t="s">
        <v>92</v>
      </c>
      <c r="E68" s="85">
        <v>30</v>
      </c>
      <c r="F68" s="110" t="s">
        <v>70</v>
      </c>
      <c r="G68" s="41" t="s">
        <v>56</v>
      </c>
      <c r="H68" s="13">
        <v>41913</v>
      </c>
      <c r="I68" s="13">
        <v>41913</v>
      </c>
      <c r="J68" s="4" t="s">
        <v>54</v>
      </c>
    </row>
    <row r="69" spans="1:10" ht="20.100000000000001" customHeight="1" x14ac:dyDescent="0.2">
      <c r="A69" s="122"/>
      <c r="B69" s="7">
        <v>11</v>
      </c>
      <c r="C69" s="38" t="s">
        <v>152</v>
      </c>
      <c r="D69" s="9" t="s">
        <v>91</v>
      </c>
      <c r="E69" s="85">
        <v>30</v>
      </c>
      <c r="F69" s="110" t="s">
        <v>70</v>
      </c>
      <c r="G69" s="41" t="s">
        <v>56</v>
      </c>
      <c r="H69" s="13">
        <v>41913</v>
      </c>
      <c r="I69" s="13">
        <v>41913</v>
      </c>
      <c r="J69" s="4" t="s">
        <v>54</v>
      </c>
    </row>
    <row r="70" spans="1:10" ht="20.100000000000001" customHeight="1" x14ac:dyDescent="0.2">
      <c r="A70" s="122"/>
      <c r="B70" s="7">
        <v>12</v>
      </c>
      <c r="C70" s="38" t="s">
        <v>153</v>
      </c>
      <c r="D70" s="43" t="s">
        <v>59</v>
      </c>
      <c r="E70" s="85">
        <v>61.34</v>
      </c>
      <c r="F70" s="10" t="s">
        <v>52</v>
      </c>
      <c r="G70" s="41" t="s">
        <v>55</v>
      </c>
      <c r="H70" s="13">
        <v>41913</v>
      </c>
      <c r="I70" s="13">
        <v>41944</v>
      </c>
      <c r="J70" s="4" t="s">
        <v>54</v>
      </c>
    </row>
    <row r="71" spans="1:10" ht="20.100000000000001" customHeight="1" x14ac:dyDescent="0.2">
      <c r="A71" s="122"/>
      <c r="B71" s="7">
        <v>13</v>
      </c>
      <c r="C71" s="38" t="s">
        <v>154</v>
      </c>
      <c r="D71" s="43" t="s">
        <v>60</v>
      </c>
      <c r="E71" s="85">
        <v>92.01</v>
      </c>
      <c r="F71" s="10" t="s">
        <v>52</v>
      </c>
      <c r="G71" s="41" t="s">
        <v>56</v>
      </c>
      <c r="H71" s="13">
        <v>42036</v>
      </c>
      <c r="I71" s="16">
        <v>42064</v>
      </c>
      <c r="J71" s="4" t="s">
        <v>54</v>
      </c>
    </row>
    <row r="72" spans="1:10" ht="20.100000000000001" customHeight="1" x14ac:dyDescent="0.2">
      <c r="A72" s="122"/>
      <c r="B72" s="7">
        <v>14</v>
      </c>
      <c r="C72" s="38" t="s">
        <v>155</v>
      </c>
      <c r="D72" s="43" t="s">
        <v>61</v>
      </c>
      <c r="E72" s="85">
        <v>92.01</v>
      </c>
      <c r="F72" s="10" t="s">
        <v>52</v>
      </c>
      <c r="G72" s="41" t="s">
        <v>56</v>
      </c>
      <c r="H72" s="13">
        <v>42036</v>
      </c>
      <c r="I72" s="16">
        <v>42064</v>
      </c>
      <c r="J72" s="4" t="s">
        <v>54</v>
      </c>
    </row>
    <row r="73" spans="1:10" ht="13.5" customHeight="1" x14ac:dyDescent="0.2">
      <c r="A73" s="123"/>
      <c r="B73" s="34"/>
      <c r="C73" s="42"/>
      <c r="D73" s="68" t="s">
        <v>57</v>
      </c>
      <c r="E73" s="87">
        <f>SUM(E56:E72)</f>
        <v>1840.2159999999999</v>
      </c>
      <c r="F73" s="64"/>
      <c r="G73" s="64"/>
      <c r="H73" s="65"/>
      <c r="I73" s="62"/>
      <c r="J73" s="7"/>
    </row>
    <row r="74" spans="1:10" x14ac:dyDescent="0.2">
      <c r="E74" s="26"/>
    </row>
    <row r="75" spans="1:10" x14ac:dyDescent="0.2">
      <c r="E75" s="26"/>
    </row>
    <row r="76" spans="1:10" x14ac:dyDescent="0.2">
      <c r="E76" s="26"/>
    </row>
    <row r="77" spans="1:10" x14ac:dyDescent="0.2">
      <c r="E77" s="26"/>
    </row>
    <row r="78" spans="1:10" x14ac:dyDescent="0.2">
      <c r="E78" s="26"/>
    </row>
    <row r="79" spans="1:10" x14ac:dyDescent="0.2">
      <c r="E79" s="88">
        <f>E54+E49+E45+E40+E33+E29+E24+E17+E12</f>
        <v>75534.997285245045</v>
      </c>
    </row>
    <row r="80" spans="1:10" x14ac:dyDescent="0.2">
      <c r="E80" s="26"/>
    </row>
    <row r="81" spans="5:5" x14ac:dyDescent="0.2">
      <c r="E81" s="26"/>
    </row>
    <row r="82" spans="5:5" x14ac:dyDescent="0.2">
      <c r="E82" s="26"/>
    </row>
    <row r="83" spans="5:5" x14ac:dyDescent="0.2">
      <c r="E83" s="26"/>
    </row>
    <row r="84" spans="5:5" x14ac:dyDescent="0.2">
      <c r="E84" s="26"/>
    </row>
    <row r="85" spans="5:5" x14ac:dyDescent="0.2">
      <c r="E85" s="26"/>
    </row>
    <row r="86" spans="5:5" x14ac:dyDescent="0.2">
      <c r="E86" s="26"/>
    </row>
    <row r="87" spans="5:5" x14ac:dyDescent="0.2">
      <c r="E87" s="26"/>
    </row>
    <row r="88" spans="5:5" x14ac:dyDescent="0.2">
      <c r="E88" s="26"/>
    </row>
    <row r="89" spans="5:5" x14ac:dyDescent="0.2">
      <c r="E89" s="26"/>
    </row>
    <row r="90" spans="5:5" x14ac:dyDescent="0.2">
      <c r="E90" s="26"/>
    </row>
    <row r="91" spans="5:5" x14ac:dyDescent="0.2">
      <c r="E91" s="26"/>
    </row>
    <row r="92" spans="5:5" x14ac:dyDescent="0.2">
      <c r="E92" s="26"/>
    </row>
    <row r="93" spans="5:5" x14ac:dyDescent="0.2">
      <c r="E93" s="26"/>
    </row>
    <row r="94" spans="5:5" x14ac:dyDescent="0.2">
      <c r="E94" s="26"/>
    </row>
    <row r="95" spans="5:5" x14ac:dyDescent="0.2">
      <c r="E95" s="26"/>
    </row>
    <row r="96" spans="5:5" x14ac:dyDescent="0.2">
      <c r="E96" s="26"/>
    </row>
    <row r="97" spans="5:5" x14ac:dyDescent="0.2">
      <c r="E97" s="26"/>
    </row>
    <row r="98" spans="5:5" x14ac:dyDescent="0.2">
      <c r="E98" s="26"/>
    </row>
    <row r="99" spans="5:5" x14ac:dyDescent="0.2">
      <c r="E99" s="26"/>
    </row>
    <row r="100" spans="5:5" x14ac:dyDescent="0.2">
      <c r="E100" s="26"/>
    </row>
    <row r="101" spans="5:5" x14ac:dyDescent="0.2">
      <c r="E101" s="26"/>
    </row>
    <row r="102" spans="5:5" x14ac:dyDescent="0.2">
      <c r="E102" s="26"/>
    </row>
    <row r="103" spans="5:5" x14ac:dyDescent="0.2">
      <c r="E103" s="26"/>
    </row>
    <row r="104" spans="5:5" x14ac:dyDescent="0.2">
      <c r="E104" s="26"/>
    </row>
    <row r="105" spans="5:5" x14ac:dyDescent="0.2">
      <c r="E105" s="26"/>
    </row>
    <row r="106" spans="5:5" x14ac:dyDescent="0.2">
      <c r="E106" s="26"/>
    </row>
    <row r="107" spans="5:5" x14ac:dyDescent="0.2">
      <c r="E107" s="26"/>
    </row>
    <row r="108" spans="5:5" x14ac:dyDescent="0.2">
      <c r="E108" s="26"/>
    </row>
    <row r="109" spans="5:5" x14ac:dyDescent="0.2">
      <c r="E109" s="26"/>
    </row>
    <row r="110" spans="5:5" x14ac:dyDescent="0.2">
      <c r="E110" s="26"/>
    </row>
    <row r="111" spans="5:5" x14ac:dyDescent="0.2">
      <c r="E111" s="26"/>
    </row>
    <row r="112" spans="5:5" x14ac:dyDescent="0.2">
      <c r="E112" s="26"/>
    </row>
    <row r="113" spans="5:5" x14ac:dyDescent="0.2">
      <c r="E113" s="26"/>
    </row>
    <row r="114" spans="5:5" x14ac:dyDescent="0.2">
      <c r="E114" s="26"/>
    </row>
    <row r="115" spans="5:5" x14ac:dyDescent="0.2">
      <c r="E115" s="26"/>
    </row>
    <row r="116" spans="5:5" x14ac:dyDescent="0.2">
      <c r="E116" s="26"/>
    </row>
    <row r="117" spans="5:5" x14ac:dyDescent="0.2">
      <c r="E117" s="26"/>
    </row>
    <row r="118" spans="5:5" x14ac:dyDescent="0.2">
      <c r="E118" s="26"/>
    </row>
    <row r="119" spans="5:5" x14ac:dyDescent="0.2">
      <c r="E119" s="26"/>
    </row>
    <row r="120" spans="5:5" x14ac:dyDescent="0.2">
      <c r="E120" s="26"/>
    </row>
    <row r="121" spans="5:5" x14ac:dyDescent="0.2">
      <c r="E121" s="26"/>
    </row>
    <row r="122" spans="5:5" x14ac:dyDescent="0.2">
      <c r="E122" s="26"/>
    </row>
    <row r="123" spans="5:5" x14ac:dyDescent="0.2">
      <c r="E123" s="26"/>
    </row>
    <row r="124" spans="5:5" x14ac:dyDescent="0.2">
      <c r="E124" s="26"/>
    </row>
    <row r="125" spans="5:5" x14ac:dyDescent="0.2">
      <c r="E125" s="26"/>
    </row>
    <row r="126" spans="5:5" x14ac:dyDescent="0.2">
      <c r="E126" s="26"/>
    </row>
    <row r="127" spans="5:5" x14ac:dyDescent="0.2">
      <c r="E127" s="26"/>
    </row>
    <row r="128" spans="5:5" x14ac:dyDescent="0.2">
      <c r="E128" s="26"/>
    </row>
    <row r="129" spans="5:5" x14ac:dyDescent="0.2">
      <c r="E129" s="26"/>
    </row>
    <row r="130" spans="5:5" x14ac:dyDescent="0.2">
      <c r="E130" s="26"/>
    </row>
    <row r="131" spans="5:5" x14ac:dyDescent="0.2">
      <c r="E131" s="26"/>
    </row>
    <row r="132" spans="5:5" x14ac:dyDescent="0.2">
      <c r="E132" s="26"/>
    </row>
    <row r="133" spans="5:5" x14ac:dyDescent="0.2">
      <c r="E133" s="26"/>
    </row>
    <row r="134" spans="5:5" x14ac:dyDescent="0.2">
      <c r="E134" s="26"/>
    </row>
    <row r="135" spans="5:5" x14ac:dyDescent="0.2">
      <c r="E135" s="26"/>
    </row>
    <row r="136" spans="5:5" x14ac:dyDescent="0.2">
      <c r="E136" s="26"/>
    </row>
    <row r="137" spans="5:5" x14ac:dyDescent="0.2">
      <c r="E137" s="26"/>
    </row>
    <row r="138" spans="5:5" x14ac:dyDescent="0.2">
      <c r="E138" s="26"/>
    </row>
    <row r="139" spans="5:5" x14ac:dyDescent="0.2">
      <c r="E139" s="26"/>
    </row>
    <row r="140" spans="5:5" x14ac:dyDescent="0.2">
      <c r="E140" s="26"/>
    </row>
    <row r="141" spans="5:5" x14ac:dyDescent="0.2">
      <c r="E141" s="26"/>
    </row>
    <row r="142" spans="5:5" x14ac:dyDescent="0.2">
      <c r="E142" s="26"/>
    </row>
    <row r="143" spans="5:5" x14ac:dyDescent="0.2">
      <c r="E143" s="26"/>
    </row>
    <row r="144" spans="5:5" x14ac:dyDescent="0.2">
      <c r="E144" s="26"/>
    </row>
    <row r="145" spans="5:5" x14ac:dyDescent="0.2">
      <c r="E145" s="26"/>
    </row>
    <row r="146" spans="5:5" x14ac:dyDescent="0.2">
      <c r="E146" s="26"/>
    </row>
    <row r="147" spans="5:5" x14ac:dyDescent="0.2">
      <c r="E147" s="26"/>
    </row>
    <row r="148" spans="5:5" x14ac:dyDescent="0.2">
      <c r="E148" s="26"/>
    </row>
    <row r="149" spans="5:5" x14ac:dyDescent="0.2">
      <c r="E149" s="26"/>
    </row>
    <row r="150" spans="5:5" x14ac:dyDescent="0.2">
      <c r="E150" s="26"/>
    </row>
    <row r="151" spans="5:5" x14ac:dyDescent="0.2">
      <c r="E151" s="26"/>
    </row>
    <row r="152" spans="5:5" x14ac:dyDescent="0.2">
      <c r="E152" s="26"/>
    </row>
    <row r="153" spans="5:5" x14ac:dyDescent="0.2">
      <c r="E153" s="26"/>
    </row>
    <row r="154" spans="5:5" x14ac:dyDescent="0.2">
      <c r="E154" s="26"/>
    </row>
    <row r="155" spans="5:5" x14ac:dyDescent="0.2">
      <c r="E155" s="26"/>
    </row>
    <row r="156" spans="5:5" x14ac:dyDescent="0.2">
      <c r="E156" s="26"/>
    </row>
    <row r="157" spans="5:5" x14ac:dyDescent="0.2">
      <c r="E157" s="26"/>
    </row>
    <row r="158" spans="5:5" x14ac:dyDescent="0.2">
      <c r="E158" s="26"/>
    </row>
    <row r="159" spans="5:5" x14ac:dyDescent="0.2">
      <c r="E159" s="26"/>
    </row>
    <row r="160" spans="5:5" x14ac:dyDescent="0.2">
      <c r="E160" s="26"/>
    </row>
    <row r="161" spans="5:5" x14ac:dyDescent="0.2">
      <c r="E161" s="26"/>
    </row>
    <row r="162" spans="5:5" x14ac:dyDescent="0.2">
      <c r="E162" s="26"/>
    </row>
    <row r="163" spans="5:5" x14ac:dyDescent="0.2">
      <c r="E163" s="26"/>
    </row>
    <row r="164" spans="5:5" x14ac:dyDescent="0.2">
      <c r="E164" s="26"/>
    </row>
    <row r="165" spans="5:5" x14ac:dyDescent="0.2">
      <c r="E165" s="26"/>
    </row>
    <row r="166" spans="5:5" x14ac:dyDescent="0.2">
      <c r="E166" s="26"/>
    </row>
    <row r="167" spans="5:5" x14ac:dyDescent="0.2">
      <c r="E167" s="26"/>
    </row>
    <row r="168" spans="5:5" x14ac:dyDescent="0.2">
      <c r="E168" s="26"/>
    </row>
    <row r="169" spans="5:5" x14ac:dyDescent="0.2">
      <c r="E169" s="26"/>
    </row>
    <row r="170" spans="5:5" x14ac:dyDescent="0.2">
      <c r="E170" s="26"/>
    </row>
    <row r="171" spans="5:5" x14ac:dyDescent="0.2">
      <c r="E171" s="26"/>
    </row>
    <row r="172" spans="5:5" x14ac:dyDescent="0.2">
      <c r="E172" s="26"/>
    </row>
    <row r="173" spans="5:5" x14ac:dyDescent="0.2">
      <c r="E173" s="26"/>
    </row>
    <row r="174" spans="5:5" x14ac:dyDescent="0.2">
      <c r="E174" s="26"/>
    </row>
    <row r="175" spans="5:5" x14ac:dyDescent="0.2">
      <c r="E175" s="26"/>
    </row>
    <row r="176" spans="5:5" x14ac:dyDescent="0.2">
      <c r="E176" s="26"/>
    </row>
    <row r="177" spans="5:5" x14ac:dyDescent="0.2">
      <c r="E177" s="26"/>
    </row>
    <row r="178" spans="5:5" x14ac:dyDescent="0.2">
      <c r="E178" s="26"/>
    </row>
    <row r="179" spans="5:5" x14ac:dyDescent="0.2">
      <c r="E179" s="26"/>
    </row>
    <row r="180" spans="5:5" x14ac:dyDescent="0.2">
      <c r="E180" s="26"/>
    </row>
    <row r="181" spans="5:5" x14ac:dyDescent="0.2">
      <c r="E181" s="26"/>
    </row>
    <row r="182" spans="5:5" x14ac:dyDescent="0.2">
      <c r="E182" s="26"/>
    </row>
    <row r="183" spans="5:5" x14ac:dyDescent="0.2">
      <c r="E183" s="26"/>
    </row>
    <row r="184" spans="5:5" x14ac:dyDescent="0.2">
      <c r="E184" s="26"/>
    </row>
    <row r="185" spans="5:5" x14ac:dyDescent="0.2">
      <c r="E185" s="26"/>
    </row>
    <row r="186" spans="5:5" x14ac:dyDescent="0.2">
      <c r="E186" s="26"/>
    </row>
    <row r="187" spans="5:5" x14ac:dyDescent="0.2">
      <c r="E187" s="26"/>
    </row>
    <row r="188" spans="5:5" x14ac:dyDescent="0.2">
      <c r="E188" s="26"/>
    </row>
    <row r="189" spans="5:5" x14ac:dyDescent="0.2">
      <c r="E189" s="26"/>
    </row>
    <row r="190" spans="5:5" x14ac:dyDescent="0.2">
      <c r="E190" s="26"/>
    </row>
    <row r="191" spans="5:5" x14ac:dyDescent="0.2">
      <c r="E191" s="26"/>
    </row>
    <row r="192" spans="5:5" x14ac:dyDescent="0.2">
      <c r="E192" s="26"/>
    </row>
    <row r="193" spans="5:5" x14ac:dyDescent="0.2">
      <c r="E193" s="26"/>
    </row>
    <row r="194" spans="5:5" x14ac:dyDescent="0.2">
      <c r="E194" s="26"/>
    </row>
    <row r="195" spans="5:5" x14ac:dyDescent="0.2">
      <c r="E195" s="26"/>
    </row>
    <row r="196" spans="5:5" x14ac:dyDescent="0.2">
      <c r="E196" s="26"/>
    </row>
    <row r="197" spans="5:5" x14ac:dyDescent="0.2">
      <c r="E197" s="26"/>
    </row>
    <row r="198" spans="5:5" x14ac:dyDescent="0.2">
      <c r="E198" s="26"/>
    </row>
    <row r="199" spans="5:5" x14ac:dyDescent="0.2">
      <c r="E199" s="26"/>
    </row>
    <row r="200" spans="5:5" x14ac:dyDescent="0.2">
      <c r="E200" s="26"/>
    </row>
    <row r="201" spans="5:5" x14ac:dyDescent="0.2">
      <c r="E201" s="26"/>
    </row>
    <row r="202" spans="5:5" x14ac:dyDescent="0.2">
      <c r="E202" s="26"/>
    </row>
    <row r="203" spans="5:5" x14ac:dyDescent="0.2">
      <c r="E203" s="26"/>
    </row>
    <row r="204" spans="5:5" x14ac:dyDescent="0.2">
      <c r="E204" s="26"/>
    </row>
    <row r="205" spans="5:5" x14ac:dyDescent="0.2">
      <c r="E205" s="26"/>
    </row>
    <row r="206" spans="5:5" x14ac:dyDescent="0.2">
      <c r="E206" s="26"/>
    </row>
    <row r="207" spans="5:5" x14ac:dyDescent="0.2">
      <c r="E207" s="26"/>
    </row>
    <row r="208" spans="5:5" x14ac:dyDescent="0.2">
      <c r="E208" s="26"/>
    </row>
    <row r="209" spans="5:5" x14ac:dyDescent="0.2">
      <c r="E209" s="26"/>
    </row>
    <row r="210" spans="5:5" x14ac:dyDescent="0.2">
      <c r="E210" s="26"/>
    </row>
  </sheetData>
  <mergeCells count="14">
    <mergeCell ref="B1:F1"/>
    <mergeCell ref="B2:F2"/>
    <mergeCell ref="B3:F3"/>
    <mergeCell ref="B4:F4"/>
    <mergeCell ref="A55:A73"/>
    <mergeCell ref="A9:A12"/>
    <mergeCell ref="A19:A24"/>
    <mergeCell ref="A46:A48"/>
    <mergeCell ref="A26:A28"/>
    <mergeCell ref="A31:A32"/>
    <mergeCell ref="A35:A40"/>
    <mergeCell ref="A14:A17"/>
    <mergeCell ref="A50:A53"/>
    <mergeCell ref="A42:A44"/>
  </mergeCells>
  <phoneticPr fontId="0" type="noConversion"/>
  <printOptions horizontalCentered="1"/>
  <pageMargins left="0.55118110236220474" right="0.55118110236220474" top="0.98425196850393704" bottom="0.98425196850393704" header="0" footer="0"/>
  <pageSetup paperSize="9" scale="78" orientation="landscape" useFirstPageNumber="1" r:id="rId1"/>
  <headerFooter alignWithMargins="0">
    <oddFooter>&amp;C&amp;P</oddFooter>
  </headerFooter>
  <rowBreaks count="4" manualBreakCount="4">
    <brk id="17" max="9" man="1"/>
    <brk id="29" max="9" man="1"/>
    <brk id="40" max="9" man="1"/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总采购计划</vt:lpstr>
      <vt:lpstr>总采购计划!Print_Area</vt:lpstr>
      <vt:lpstr>总采购计划!Print_Titles</vt:lpstr>
    </vt:vector>
  </TitlesOfParts>
  <Company>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wb249371</dc:creator>
  <cp:lastModifiedBy>Xiaowei Guo</cp:lastModifiedBy>
  <cp:lastPrinted>2014-06-26T08:41:09Z</cp:lastPrinted>
  <dcterms:created xsi:type="dcterms:W3CDTF">2004-03-22T10:15:05Z</dcterms:created>
  <dcterms:modified xsi:type="dcterms:W3CDTF">2014-07-10T07:44:18Z</dcterms:modified>
</cp:coreProperties>
</file>